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CC10" lockStructure="1"/>
  <bookViews>
    <workbookView xWindow="240" yWindow="75" windowWidth="19320" windowHeight="7995" firstSheet="1" activeTab="1"/>
  </bookViews>
  <sheets>
    <sheet name="Demographics" sheetId="1" state="hidden" r:id="rId1"/>
    <sheet name="Summary" sheetId="4" r:id="rId2"/>
    <sheet name="Fund Lineup" sheetId="5" r:id="rId3"/>
  </sheets>
  <definedNames>
    <definedName name="_xlnm.Print_Area" localSheetId="0">Demographics!$B$2:$M$31</definedName>
    <definedName name="_xlnm.Print_Area" localSheetId="2">'Fund Lineup'!$B$2:$V$42</definedName>
  </definedNames>
  <calcPr calcId="145621"/>
</workbook>
</file>

<file path=xl/calcChain.xml><?xml version="1.0" encoding="utf-8"?>
<calcChain xmlns="http://schemas.openxmlformats.org/spreadsheetml/2006/main">
  <c r="M29" i="5" l="1"/>
  <c r="P29" i="5"/>
  <c r="U29" i="5"/>
  <c r="M30" i="5"/>
  <c r="P30" i="5"/>
  <c r="U30" i="5"/>
  <c r="M31" i="5"/>
  <c r="P31" i="5"/>
  <c r="U31" i="5"/>
  <c r="M32" i="5"/>
  <c r="P32" i="5"/>
  <c r="U32" i="5"/>
  <c r="M33" i="5"/>
  <c r="P33" i="5"/>
  <c r="U33" i="5"/>
  <c r="G36" i="5"/>
  <c r="D16" i="4" s="1"/>
  <c r="U34" i="5"/>
  <c r="P34" i="5"/>
  <c r="M34" i="5"/>
  <c r="J34" i="5"/>
  <c r="U28" i="5"/>
  <c r="R28" i="5"/>
  <c r="P28" i="5"/>
  <c r="M28" i="5"/>
  <c r="U27" i="5"/>
  <c r="R27" i="5"/>
  <c r="P27" i="5"/>
  <c r="M27" i="5"/>
  <c r="U26" i="5"/>
  <c r="R26" i="5"/>
  <c r="P26" i="5"/>
  <c r="M26" i="5"/>
  <c r="J26" i="5"/>
  <c r="U25" i="5"/>
  <c r="R25" i="5"/>
  <c r="P25" i="5"/>
  <c r="M25" i="5"/>
  <c r="J25" i="5"/>
  <c r="U24" i="5"/>
  <c r="R24" i="5"/>
  <c r="P24" i="5"/>
  <c r="M24" i="5"/>
  <c r="J24" i="5"/>
  <c r="U23" i="5"/>
  <c r="R23" i="5"/>
  <c r="P23" i="5"/>
  <c r="M23" i="5"/>
  <c r="J23" i="5"/>
  <c r="U22" i="5"/>
  <c r="R22" i="5"/>
  <c r="P22" i="5"/>
  <c r="M22" i="5"/>
  <c r="J22" i="5"/>
  <c r="U21" i="5"/>
  <c r="R21" i="5"/>
  <c r="P21" i="5"/>
  <c r="M21" i="5"/>
  <c r="J21" i="5"/>
  <c r="U20" i="5"/>
  <c r="R20" i="5"/>
  <c r="P20" i="5"/>
  <c r="M20" i="5"/>
  <c r="J20" i="5"/>
  <c r="U19" i="5"/>
  <c r="R19" i="5"/>
  <c r="P19" i="5"/>
  <c r="M19" i="5"/>
  <c r="J19" i="5"/>
  <c r="U18" i="5"/>
  <c r="R18" i="5"/>
  <c r="P18" i="5"/>
  <c r="M18" i="5"/>
  <c r="J18" i="5"/>
  <c r="U17" i="5"/>
  <c r="R17" i="5"/>
  <c r="P17" i="5"/>
  <c r="M17" i="5"/>
  <c r="J17" i="5"/>
  <c r="U16" i="5"/>
  <c r="R16" i="5"/>
  <c r="P16" i="5"/>
  <c r="M16" i="5"/>
  <c r="J16" i="5"/>
  <c r="U15" i="5"/>
  <c r="R15" i="5"/>
  <c r="P15" i="5"/>
  <c r="M15" i="5"/>
  <c r="J15" i="5"/>
  <c r="U14" i="5"/>
  <c r="R14" i="5"/>
  <c r="P14" i="5"/>
  <c r="M14" i="5"/>
  <c r="J14" i="5"/>
  <c r="U13" i="5"/>
  <c r="R13" i="5"/>
  <c r="P13" i="5"/>
  <c r="M13" i="5"/>
  <c r="J13" i="5"/>
  <c r="U12" i="5"/>
  <c r="R12" i="5"/>
  <c r="P12" i="5"/>
  <c r="M12" i="5"/>
  <c r="J12" i="5"/>
  <c r="U9" i="5"/>
  <c r="R9" i="5"/>
  <c r="P9" i="5"/>
  <c r="M9" i="5"/>
  <c r="J9" i="5"/>
  <c r="U8" i="5"/>
  <c r="R8" i="5"/>
  <c r="P8" i="5"/>
  <c r="M8" i="5"/>
  <c r="J8" i="5"/>
  <c r="U7" i="5"/>
  <c r="U36" i="5" s="1"/>
  <c r="U38" i="5" s="1"/>
  <c r="R7" i="5"/>
  <c r="P7" i="5"/>
  <c r="M7" i="5"/>
  <c r="J7" i="5"/>
  <c r="J36" i="5" l="1"/>
  <c r="D6" i="4" s="1"/>
  <c r="P36" i="5"/>
  <c r="P38" i="5" s="1"/>
  <c r="M36" i="5"/>
  <c r="M38" i="5"/>
  <c r="D7" i="4"/>
  <c r="D11" i="4"/>
  <c r="D8" i="4"/>
  <c r="D9" i="4" l="1"/>
  <c r="D10" i="4" s="1"/>
  <c r="J38" i="5"/>
  <c r="R38" i="5"/>
  <c r="D12" i="4" l="1"/>
</calcChain>
</file>

<file path=xl/sharedStrings.xml><?xml version="1.0" encoding="utf-8"?>
<sst xmlns="http://schemas.openxmlformats.org/spreadsheetml/2006/main" count="197" uniqueCount="162">
  <si>
    <t>Plan Type</t>
  </si>
  <si>
    <t>Plan Year</t>
  </si>
  <si>
    <t>Payroll</t>
  </si>
  <si>
    <t>Number of Employer Locations Providing Payroll Feeds</t>
  </si>
  <si>
    <t>Number/Frequency Matrix of Payrolls</t>
  </si>
  <si>
    <t>Payroll Provider</t>
  </si>
  <si>
    <t>HRIS</t>
  </si>
  <si>
    <t>Member Demographics</t>
  </si>
  <si>
    <t>Total Members with Account Balances</t>
  </si>
  <si>
    <t>Total Eligible Participants</t>
  </si>
  <si>
    <t>Total Active Members</t>
  </si>
  <si>
    <t>Total Number of Inactive Participants</t>
  </si>
  <si>
    <t>Total Members with Loans Outstanding</t>
  </si>
  <si>
    <t>Withdrawals and Distributions – Last Plan Year</t>
  </si>
  <si>
    <t>Number of Hardship Withdrawals</t>
  </si>
  <si>
    <t>Number of New Loans</t>
  </si>
  <si>
    <t>Total Value of New Loans Taken</t>
  </si>
  <si>
    <t>Number of Other Distributions (Ret, Term, MRD, etc.)</t>
  </si>
  <si>
    <t>Total Other Distributions</t>
  </si>
  <si>
    <t>Plan Financial Information</t>
  </si>
  <si>
    <t>Total Value of Loans Outstanding</t>
  </si>
  <si>
    <t>Comparison of Participant Costs - Leon County</t>
  </si>
  <si>
    <r>
      <rPr>
        <b/>
        <sz val="10"/>
        <color indexed="12"/>
        <rFont val="Arial"/>
        <family val="2"/>
      </rPr>
      <t>Investment Management and 12b-1 Fees</t>
    </r>
    <r>
      <rPr>
        <sz val="10"/>
        <rFont val="Arial"/>
        <family val="2"/>
      </rPr>
      <t xml:space="preserve">
(from Participants to Investment Managers)</t>
    </r>
  </si>
  <si>
    <r>
      <rPr>
        <b/>
        <sz val="10"/>
        <color indexed="12"/>
        <rFont val="Arial"/>
        <family val="2"/>
      </rPr>
      <t>Other Fees</t>
    </r>
    <r>
      <rPr>
        <sz val="10"/>
        <rFont val="Arial"/>
        <family val="2"/>
      </rPr>
      <t xml:space="preserve">
(from Participants to Investment Manager or Vendor)</t>
    </r>
  </si>
  <si>
    <r>
      <rPr>
        <b/>
        <sz val="10"/>
        <color indexed="12"/>
        <rFont val="Arial"/>
        <family val="2"/>
      </rPr>
      <t>Wrap Fees</t>
    </r>
    <r>
      <rPr>
        <sz val="10"/>
        <rFont val="Arial"/>
        <family val="2"/>
      </rPr>
      <t xml:space="preserve">
(from Participants to Vendor)</t>
    </r>
  </si>
  <si>
    <t>Total Costs</t>
  </si>
  <si>
    <r>
      <rPr>
        <b/>
        <sz val="10"/>
        <color indexed="12"/>
        <rFont val="Arial"/>
        <family val="2"/>
      </rPr>
      <t>Annual per Participant-out-of-Pocket Cost</t>
    </r>
    <r>
      <rPr>
        <sz val="10"/>
        <color indexed="12"/>
        <rFont val="Arial"/>
        <family val="2"/>
      </rPr>
      <t xml:space="preserve">
</t>
    </r>
  </si>
  <si>
    <r>
      <rPr>
        <b/>
        <sz val="10"/>
        <color indexed="12"/>
        <rFont val="Arial"/>
        <family val="2"/>
      </rPr>
      <t>Administrative Fee Offset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
(from Investment Managers to Vendor)</t>
    </r>
  </si>
  <si>
    <r>
      <rPr>
        <b/>
        <sz val="10"/>
        <color indexed="12"/>
        <rFont val="Arial"/>
        <family val="2"/>
      </rPr>
      <t>Excess Cost after Offsets</t>
    </r>
    <r>
      <rPr>
        <sz val="10"/>
        <rFont val="Arial"/>
        <family val="2"/>
      </rPr>
      <t xml:space="preserve">
(Total Costs - Administrative Fee Offset)</t>
    </r>
  </si>
  <si>
    <t>Assumptions</t>
  </si>
  <si>
    <t>Total Plan Assets</t>
  </si>
  <si>
    <t>Funded Participants</t>
  </si>
  <si>
    <t>LEON COUNTY CONSOLIDATED FUND LINEUP</t>
  </si>
  <si>
    <t>AS OF DATE: 12/31/2011</t>
  </si>
  <si>
    <t xml:space="preserve"> </t>
  </si>
  <si>
    <t>Asset Classification</t>
  </si>
  <si>
    <t>Scenario 1: Maintain Current Investment Line Up</t>
  </si>
  <si>
    <t>Ticker</t>
  </si>
  <si>
    <t>Share Class</t>
  </si>
  <si>
    <t>Assets</t>
  </si>
  <si>
    <t>Net Fund Expense Ratio (%)</t>
  </si>
  <si>
    <t>$ Paid by Partipants to Fund Manager + 12b-1 Fee</t>
  </si>
  <si>
    <t>All other fees, as ratio</t>
  </si>
  <si>
    <t>All other fees, including mortality, fixed dollar, etc.</t>
  </si>
  <si>
    <t>Wrap ratio, for investment or administration related fees</t>
  </si>
  <si>
    <t>Wrap fees, for investment or administration related fees</t>
  </si>
  <si>
    <t>Total Annual Expense Ratio</t>
  </si>
  <si>
    <t>Admin Fee Offsets* Collected from Fund Manager</t>
  </si>
  <si>
    <t>Tier 1 - Pre-diversified</t>
  </si>
  <si>
    <t>Tier 2 - Core Line Up</t>
  </si>
  <si>
    <t>WEIGHTED</t>
  </si>
  <si>
    <t>Expense Ratio:</t>
  </si>
  <si>
    <t>Other fees:</t>
  </si>
  <si>
    <t>Wrap fees:</t>
  </si>
  <si>
    <t>Admin Fee Offset:</t>
  </si>
  <si>
    <t>AVERAGE:</t>
  </si>
  <si>
    <t>Paid by participants</t>
  </si>
  <si>
    <t>Total</t>
  </si>
  <si>
    <t>Paid to Vendor by</t>
  </si>
  <si>
    <t>to Investment Manager</t>
  </si>
  <si>
    <t>to IM or Vendor</t>
  </si>
  <si>
    <t>to Vendor</t>
  </si>
  <si>
    <t>Exp Ratio</t>
  </si>
  <si>
    <t>Investment Managers</t>
  </si>
  <si>
    <t xml:space="preserve">*Admin Fee Offsets represent any and all reimbursements received by your organization from asset managers for servicing and administrative activities performed on their behalf.  </t>
  </si>
  <si>
    <t xml:space="preserve">     These offsets exclude other fees charged by asset managers, both proprietary and other, that are disclosed by the asset managers directly.</t>
  </si>
  <si>
    <r>
      <t xml:space="preserve">1 </t>
    </r>
    <r>
      <rPr>
        <sz val="9"/>
        <rFont val="Arial"/>
        <family val="2"/>
      </rPr>
      <t>Vehicle used, such as mutual fund (MF), stable asset (SA), common trust fund (CTF), fixed annuity (FA), variable annuity (VA), unitized (U), etc.</t>
    </r>
  </si>
  <si>
    <t>457 Deferred Compensation and 401(a) Defined Contribution Plans</t>
  </si>
  <si>
    <t>Leon County Board of Commissioners</t>
  </si>
  <si>
    <t>Board/Supervisor of Elections</t>
  </si>
  <si>
    <t>Sheriff's Office</t>
  </si>
  <si>
    <t>Clerk</t>
  </si>
  <si>
    <t>Tax Collector</t>
  </si>
  <si>
    <t>Property Appraiser</t>
  </si>
  <si>
    <t>401(a) Plans</t>
  </si>
  <si>
    <t>Please complete for applicable plans</t>
  </si>
  <si>
    <t>Total Market Value of Plan Assets</t>
  </si>
  <si>
    <t>Total Market Value of Plan Assets 
Subject to MVA</t>
  </si>
  <si>
    <t>Total Value of Hardship Distributions</t>
  </si>
  <si>
    <r>
      <t>Market Value Adjustment (MVA) or 
Deferred Surrender Charge (DSC) Penalty</t>
    </r>
    <r>
      <rPr>
        <vertAlign val="superscript"/>
        <sz val="12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</si>
  <si>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>Please note any termination, withdrawal or transfer charges or restrictions (including market value adjustments or stable value “equity wash” provisions)</t>
    </r>
  </si>
  <si>
    <t>All asset-based fees, administrative fees, and expenses including any fees associated with any General Accounts, Stable Value or other prinicipal preservation accounts currently in the fund lineup (as applicable by vendor).</t>
  </si>
  <si>
    <t>Hartford MidCap HLS</t>
  </si>
  <si>
    <t>Mid Cap Growth</t>
  </si>
  <si>
    <t>HIMCX</t>
  </si>
  <si>
    <t>IA</t>
  </si>
  <si>
    <t>Large Blend</t>
  </si>
  <si>
    <t>Hartford Capital Appreciation HLS</t>
  </si>
  <si>
    <t>HIACX</t>
  </si>
  <si>
    <t>Intermediate Term Bond</t>
  </si>
  <si>
    <t>Hartford Total Return Bond HLS</t>
  </si>
  <si>
    <t>HIABX</t>
  </si>
  <si>
    <t>Foreign Large Growth</t>
  </si>
  <si>
    <t>JanusOverseas</t>
  </si>
  <si>
    <t>JIGRX</t>
  </si>
  <si>
    <t>S</t>
  </si>
  <si>
    <t>Asset Allocation - Moderate</t>
  </si>
  <si>
    <t>Hartford Advisors HLS</t>
  </si>
  <si>
    <t>HADAX</t>
  </si>
  <si>
    <t>World Stock</t>
  </si>
  <si>
    <t>Putnam Global Equity</t>
  </si>
  <si>
    <t>PEQUX</t>
  </si>
  <si>
    <t>A</t>
  </si>
  <si>
    <t>Asset Allocation - Conservative</t>
  </si>
  <si>
    <t>Dreyfus LifeTime Gowth &amp; Income</t>
  </si>
  <si>
    <t>DGIRX</t>
  </si>
  <si>
    <t>R</t>
  </si>
  <si>
    <t>High Yield Bond</t>
  </si>
  <si>
    <t>MFS High Income</t>
  </si>
  <si>
    <t>MHITX</t>
  </si>
  <si>
    <t>Speciality</t>
  </si>
  <si>
    <t>MFS Utilities</t>
  </si>
  <si>
    <t>MMUFX</t>
  </si>
  <si>
    <t>Large Value</t>
  </si>
  <si>
    <t>American Century Equity Income</t>
  </si>
  <si>
    <t>TWEIX</t>
  </si>
  <si>
    <t>INV</t>
  </si>
  <si>
    <t>Large Growth</t>
  </si>
  <si>
    <t>Janus Forty</t>
  </si>
  <si>
    <t>JARTX</t>
  </si>
  <si>
    <t>Hartford Index HLS</t>
  </si>
  <si>
    <t>HIAIX</t>
  </si>
  <si>
    <t>Janus Balanced</t>
  </si>
  <si>
    <t>JABAX</t>
  </si>
  <si>
    <t>T</t>
  </si>
  <si>
    <t>Hartford HC HLS</t>
  </si>
  <si>
    <t>HIAHX</t>
  </si>
  <si>
    <t>Small Growth</t>
  </si>
  <si>
    <t>Hartford Small Company HLS</t>
  </si>
  <si>
    <t>HIASX</t>
  </si>
  <si>
    <t>Janus Worldwide</t>
  </si>
  <si>
    <t>JWGRX</t>
  </si>
  <si>
    <t>Invesco Diversified Dividend</t>
  </si>
  <si>
    <t>LCEIX</t>
  </si>
  <si>
    <t>Invesco Leisure</t>
  </si>
  <si>
    <t>FLISX</t>
  </si>
  <si>
    <t>Hartford Dividend &amp; Growth HLS</t>
  </si>
  <si>
    <t>HIADX</t>
  </si>
  <si>
    <t>Foreign Large Value</t>
  </si>
  <si>
    <t>American Century International Growth</t>
  </si>
  <si>
    <t>TWIEX</t>
  </si>
  <si>
    <t>Intermediate Gov't</t>
  </si>
  <si>
    <t>Hartford US Gov Securities HLS</t>
  </si>
  <si>
    <t>HAUSX</t>
  </si>
  <si>
    <t>Hartford Global Research HLS</t>
  </si>
  <si>
    <t>HVGAX</t>
  </si>
  <si>
    <t>Invesco Small Cap Growth</t>
  </si>
  <si>
    <t>GTSIX</t>
  </si>
  <si>
    <t>Mass Investors Growth Stock</t>
  </si>
  <si>
    <t>MIGFX</t>
  </si>
  <si>
    <t>Technology</t>
  </si>
  <si>
    <t>Invesco Technology</t>
  </si>
  <si>
    <t>FTCHX</t>
  </si>
  <si>
    <t>457 Def Comp Plan</t>
  </si>
  <si>
    <t>10/01-09/30</t>
  </si>
  <si>
    <t>bi-weekly (26)</t>
  </si>
  <si>
    <t>none</t>
  </si>
  <si>
    <t>Fixed Account</t>
  </si>
  <si>
    <t>Hartford General Account</t>
  </si>
  <si>
    <t>NA</t>
  </si>
  <si>
    <t>The Hartford Scenario 4</t>
  </si>
  <si>
    <t>The Hartford - 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</si>
</sst>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_(&quot;$&quot;* #,##0_);_(&quot;$&quot;* \(#,##0\);_(&quot;$&quot;* &quot;-&quot;??_);_(@_)"/>
    <numFmt numFmtId="167" formatCode="#,##0.0%;[Red]\(#,##0.0%\)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8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2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1" fontId="9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5" fillId="0" borderId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8" applyNumberFormat="0" applyFill="0" applyAlignment="0" applyProtection="0"/>
    <xf numFmtId="0" fontId="40" fillId="22" borderId="0" applyNumberFormat="0" applyBorder="0" applyAlignment="0" applyProtection="0"/>
    <xf numFmtId="37" fontId="41" fillId="0" borderId="0"/>
    <xf numFmtId="167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43" fillId="0" borderId="0"/>
    <xf numFmtId="0" fontId="25" fillId="0" borderId="0"/>
    <xf numFmtId="0" fontId="44" fillId="0" borderId="0"/>
    <xf numFmtId="0" fontId="44" fillId="0" borderId="0"/>
    <xf numFmtId="0" fontId="7" fillId="0" borderId="0"/>
    <xf numFmtId="0" fontId="31" fillId="23" borderId="9" applyNumberFormat="0" applyFont="0" applyAlignment="0" applyProtection="0"/>
    <xf numFmtId="0" fontId="45" fillId="20" borderId="10" applyNumberFormat="0" applyAlignment="0" applyProtection="0"/>
    <xf numFmtId="9" fontId="9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1">
      <alignment horizontal="center"/>
    </xf>
    <xf numFmtId="3" fontId="46" fillId="0" borderId="0" applyFont="0" applyFill="0" applyBorder="0" applyAlignment="0" applyProtection="0"/>
    <xf numFmtId="0" fontId="46" fillId="24" borderId="0" applyNumberFormat="0" applyFont="0" applyBorder="0" applyAlignment="0" applyProtection="0"/>
    <xf numFmtId="0" fontId="9" fillId="0" borderId="0"/>
    <xf numFmtId="4" fontId="48" fillId="0" borderId="0" applyFill="0" applyBorder="0" applyProtection="0">
      <alignment horizontal="right"/>
    </xf>
    <xf numFmtId="0" fontId="48" fillId="0" borderId="0" applyNumberFormat="0" applyFill="0" applyBorder="0" applyProtection="0">
      <alignment horizontal="right"/>
    </xf>
    <xf numFmtId="14" fontId="48" fillId="0" borderId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/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/>
    <xf numFmtId="0" fontId="8" fillId="25" borderId="0" xfId="61" applyFont="1" applyFill="1" applyBorder="1" applyProtection="1"/>
    <xf numFmtId="0" fontId="9" fillId="0" borderId="0" xfId="56" applyProtection="1"/>
    <xf numFmtId="0" fontId="10" fillId="25" borderId="14" xfId="56" applyFont="1" applyFill="1" applyBorder="1" applyAlignment="1" applyProtection="1">
      <alignment vertical="center"/>
    </xf>
    <xf numFmtId="0" fontId="11" fillId="25" borderId="15" xfId="56" applyFont="1" applyFill="1" applyBorder="1" applyAlignment="1" applyProtection="1">
      <alignment vertical="center"/>
    </xf>
    <xf numFmtId="0" fontId="10" fillId="25" borderId="15" xfId="56" applyFont="1" applyFill="1" applyBorder="1" applyAlignment="1" applyProtection="1">
      <alignment horizontal="center" vertical="center"/>
    </xf>
    <xf numFmtId="0" fontId="12" fillId="25" borderId="16" xfId="56" applyFont="1" applyFill="1" applyBorder="1" applyAlignment="1" applyProtection="1">
      <alignment vertical="center"/>
    </xf>
    <xf numFmtId="0" fontId="13" fillId="0" borderId="0" xfId="56" applyFont="1" applyAlignment="1" applyProtection="1">
      <alignment vertical="center"/>
    </xf>
    <xf numFmtId="0" fontId="9" fillId="25" borderId="17" xfId="56" applyFont="1" applyFill="1" applyBorder="1" applyProtection="1"/>
    <xf numFmtId="0" fontId="9" fillId="25" borderId="0" xfId="56" applyFont="1" applyFill="1" applyBorder="1" applyProtection="1"/>
    <xf numFmtId="0" fontId="14" fillId="25" borderId="0" xfId="56" applyFont="1" applyFill="1" applyBorder="1" applyAlignment="1" applyProtection="1">
      <alignment horizontal="left" vertical="top" wrapText="1"/>
    </xf>
    <xf numFmtId="0" fontId="9" fillId="25" borderId="18" xfId="56" applyFont="1" applyFill="1" applyBorder="1" applyProtection="1"/>
    <xf numFmtId="0" fontId="9" fillId="0" borderId="0" xfId="56" applyFont="1" applyProtection="1"/>
    <xf numFmtId="0" fontId="9" fillId="25" borderId="0" xfId="56" applyFont="1" applyFill="1" applyBorder="1" applyAlignment="1" applyProtection="1">
      <alignment horizontal="left" vertical="top" wrapText="1"/>
    </xf>
    <xf numFmtId="0" fontId="9" fillId="0" borderId="17" xfId="56" applyFont="1" applyBorder="1" applyProtection="1"/>
    <xf numFmtId="0" fontId="9" fillId="0" borderId="19" xfId="56" applyFont="1" applyBorder="1" applyProtection="1"/>
    <xf numFmtId="0" fontId="9" fillId="0" borderId="20" xfId="56" applyFont="1" applyBorder="1" applyProtection="1"/>
    <xf numFmtId="0" fontId="9" fillId="0" borderId="21" xfId="56" applyFont="1" applyBorder="1" applyProtection="1"/>
    <xf numFmtId="0" fontId="9" fillId="0" borderId="18" xfId="56" applyFont="1" applyBorder="1" applyProtection="1"/>
    <xf numFmtId="0" fontId="9" fillId="25" borderId="17" xfId="56" applyFont="1" applyFill="1" applyBorder="1" applyAlignment="1" applyProtection="1">
      <alignment vertical="center"/>
    </xf>
    <xf numFmtId="0" fontId="9" fillId="25" borderId="0" xfId="56" applyFont="1" applyFill="1" applyBorder="1" applyAlignment="1" applyProtection="1">
      <alignment vertical="center" wrapText="1"/>
    </xf>
    <xf numFmtId="42" fontId="9" fillId="25" borderId="0" xfId="31" applyNumberFormat="1" applyFont="1" applyFill="1" applyBorder="1" applyAlignment="1" applyProtection="1">
      <alignment vertical="center"/>
    </xf>
    <xf numFmtId="0" fontId="9" fillId="25" borderId="18" xfId="56" applyFont="1" applyFill="1" applyBorder="1" applyAlignment="1" applyProtection="1">
      <alignment vertical="center"/>
    </xf>
    <xf numFmtId="0" fontId="9" fillId="0" borderId="0" xfId="56" applyFont="1" applyAlignment="1" applyProtection="1">
      <alignment vertical="center"/>
    </xf>
    <xf numFmtId="0" fontId="10" fillId="25" borderId="0" xfId="56" applyFont="1" applyFill="1" applyBorder="1" applyAlignment="1" applyProtection="1">
      <alignment vertical="center"/>
    </xf>
    <xf numFmtId="0" fontId="15" fillId="25" borderId="0" xfId="56" applyFont="1" applyFill="1" applyBorder="1" applyAlignment="1" applyProtection="1">
      <alignment vertical="center" wrapText="1"/>
    </xf>
    <xf numFmtId="44" fontId="9" fillId="25" borderId="0" xfId="31" applyNumberFormat="1" applyFont="1" applyFill="1" applyBorder="1" applyAlignment="1" applyProtection="1">
      <alignment vertical="center"/>
    </xf>
    <xf numFmtId="0" fontId="9" fillId="25" borderId="23" xfId="56" applyFill="1" applyBorder="1" applyProtection="1"/>
    <xf numFmtId="0" fontId="9" fillId="25" borderId="24" xfId="56" applyFill="1" applyBorder="1" applyProtection="1"/>
    <xf numFmtId="0" fontId="9" fillId="25" borderId="25" xfId="56" applyFill="1" applyBorder="1" applyProtection="1"/>
    <xf numFmtId="0" fontId="10" fillId="25" borderId="26" xfId="56" applyFont="1" applyFill="1" applyBorder="1" applyAlignment="1" applyProtection="1">
      <alignment horizontal="left" vertical="center"/>
    </xf>
    <xf numFmtId="0" fontId="9" fillId="0" borderId="26" xfId="56" applyBorder="1" applyProtection="1"/>
    <xf numFmtId="0" fontId="9" fillId="0" borderId="0" xfId="56" applyBorder="1" applyProtection="1"/>
    <xf numFmtId="42" fontId="9" fillId="25" borderId="0" xfId="56" applyNumberFormat="1" applyFill="1" applyBorder="1" applyAlignment="1" applyProtection="1"/>
    <xf numFmtId="164" fontId="9" fillId="25" borderId="0" xfId="56" applyNumberFormat="1" applyFill="1" applyBorder="1" applyAlignment="1" applyProtection="1">
      <alignment horizontal="left"/>
    </xf>
    <xf numFmtId="1" fontId="9" fillId="25" borderId="0" xfId="56" applyNumberFormat="1" applyFill="1" applyBorder="1" applyAlignment="1" applyProtection="1">
      <alignment horizontal="left"/>
    </xf>
    <xf numFmtId="0" fontId="16" fillId="25" borderId="0" xfId="61" applyFont="1" applyFill="1" applyBorder="1" applyProtection="1"/>
    <xf numFmtId="0" fontId="17" fillId="25" borderId="0" xfId="61" applyFont="1" applyFill="1" applyBorder="1" applyProtection="1"/>
    <xf numFmtId="0" fontId="8" fillId="25" borderId="0" xfId="61" applyFont="1" applyFill="1" applyBorder="1" applyAlignment="1" applyProtection="1"/>
    <xf numFmtId="0" fontId="8" fillId="25" borderId="0" xfId="61" applyFont="1" applyFill="1" applyBorder="1" applyAlignment="1" applyProtection="1">
      <alignment horizontal="center"/>
    </xf>
    <xf numFmtId="0" fontId="17" fillId="0" borderId="0" xfId="56" applyFont="1" applyProtection="1"/>
    <xf numFmtId="0" fontId="18" fillId="25" borderId="14" xfId="56" applyFont="1" applyFill="1" applyBorder="1" applyAlignment="1" applyProtection="1">
      <alignment horizontal="center"/>
    </xf>
    <xf numFmtId="0" fontId="18" fillId="25" borderId="15" xfId="56" applyFont="1" applyFill="1" applyBorder="1" applyAlignment="1" applyProtection="1">
      <alignment horizontal="center"/>
    </xf>
    <xf numFmtId="0" fontId="18" fillId="25" borderId="15" xfId="56" applyFont="1" applyFill="1" applyBorder="1" applyProtection="1"/>
    <xf numFmtId="0" fontId="19" fillId="25" borderId="15" xfId="61" applyFont="1" applyFill="1" applyBorder="1" applyAlignment="1" applyProtection="1">
      <alignment horizontal="center" wrapText="1"/>
    </xf>
    <xf numFmtId="3" fontId="19" fillId="25" borderId="15" xfId="61" applyNumberFormat="1" applyFont="1" applyFill="1" applyBorder="1" applyAlignment="1" applyProtection="1">
      <alignment horizontal="center" wrapText="1"/>
    </xf>
    <xf numFmtId="0" fontId="18" fillId="25" borderId="16" xfId="56" applyFont="1" applyFill="1" applyBorder="1" applyAlignment="1" applyProtection="1">
      <alignment horizontal="center"/>
    </xf>
    <xf numFmtId="0" fontId="18" fillId="0" borderId="0" xfId="56" applyFont="1" applyAlignment="1" applyProtection="1">
      <alignment wrapText="1"/>
    </xf>
    <xf numFmtId="0" fontId="20" fillId="25" borderId="17" xfId="61" applyFont="1" applyFill="1" applyBorder="1" applyProtection="1"/>
    <xf numFmtId="165" fontId="20" fillId="25" borderId="27" xfId="64" applyNumberFormat="1" applyFont="1" applyFill="1" applyBorder="1" applyAlignment="1" applyProtection="1">
      <alignment wrapText="1"/>
    </xf>
    <xf numFmtId="3" fontId="20" fillId="25" borderId="27" xfId="61" applyNumberFormat="1" applyFont="1" applyFill="1" applyBorder="1" applyAlignment="1" applyProtection="1">
      <alignment horizontal="center" wrapText="1"/>
    </xf>
    <xf numFmtId="0" fontId="20" fillId="25" borderId="27" xfId="61" applyFont="1" applyFill="1" applyBorder="1" applyAlignment="1" applyProtection="1">
      <alignment horizontal="center" wrapText="1"/>
    </xf>
    <xf numFmtId="0" fontId="20" fillId="25" borderId="0" xfId="61" applyFont="1" applyFill="1" applyBorder="1" applyAlignment="1" applyProtection="1">
      <alignment horizontal="center" wrapText="1"/>
    </xf>
    <xf numFmtId="0" fontId="20" fillId="25" borderId="18" xfId="61" applyFont="1" applyFill="1" applyBorder="1" applyAlignment="1" applyProtection="1">
      <alignment horizontal="center" wrapText="1"/>
    </xf>
    <xf numFmtId="0" fontId="20" fillId="0" borderId="0" xfId="56" applyFont="1" applyAlignment="1" applyProtection="1">
      <alignment wrapText="1"/>
    </xf>
    <xf numFmtId="0" fontId="20" fillId="0" borderId="0" xfId="56" applyFont="1" applyProtection="1"/>
    <xf numFmtId="0" fontId="18" fillId="25" borderId="17" xfId="56" applyFont="1" applyFill="1" applyBorder="1" applyAlignment="1" applyProtection="1">
      <alignment horizontal="center"/>
    </xf>
    <xf numFmtId="0" fontId="18" fillId="25" borderId="0" xfId="56" applyFont="1" applyFill="1" applyBorder="1" applyProtection="1"/>
    <xf numFmtId="0" fontId="18" fillId="25" borderId="0" xfId="56" applyFont="1" applyFill="1" applyBorder="1" applyAlignment="1" applyProtection="1">
      <alignment horizontal="center"/>
    </xf>
    <xf numFmtId="0" fontId="18" fillId="25" borderId="28" xfId="56" applyFont="1" applyFill="1" applyBorder="1" applyAlignment="1" applyProtection="1">
      <alignment horizontal="center"/>
    </xf>
    <xf numFmtId="10" fontId="18" fillId="25" borderId="20" xfId="64" applyNumberFormat="1" applyFont="1" applyFill="1" applyBorder="1" applyAlignment="1" applyProtection="1">
      <alignment horizontal="center"/>
    </xf>
    <xf numFmtId="0" fontId="18" fillId="25" borderId="18" xfId="56" applyFont="1" applyFill="1" applyBorder="1" applyAlignment="1" applyProtection="1">
      <alignment horizontal="center"/>
    </xf>
    <xf numFmtId="0" fontId="20" fillId="25" borderId="17" xfId="56" applyFont="1" applyFill="1" applyBorder="1" applyAlignment="1" applyProtection="1">
      <alignment horizontal="center"/>
    </xf>
    <xf numFmtId="165" fontId="20" fillId="25" borderId="0" xfId="64" applyNumberFormat="1" applyFont="1" applyFill="1" applyBorder="1" applyAlignment="1" applyProtection="1"/>
    <xf numFmtId="0" fontId="20" fillId="25" borderId="0" xfId="56" applyFont="1" applyFill="1" applyBorder="1" applyProtection="1"/>
    <xf numFmtId="166" fontId="20" fillId="25" borderId="0" xfId="31" applyNumberFormat="1" applyFont="1" applyFill="1" applyBorder="1" applyAlignment="1" applyProtection="1">
      <alignment horizontal="center"/>
    </xf>
    <xf numFmtId="166" fontId="20" fillId="25" borderId="29" xfId="31" applyNumberFormat="1" applyFont="1" applyFill="1" applyBorder="1" applyAlignment="1" applyProtection="1">
      <alignment horizontal="center"/>
    </xf>
    <xf numFmtId="166" fontId="20" fillId="25" borderId="30" xfId="31" applyNumberFormat="1" applyFont="1" applyFill="1" applyBorder="1" applyAlignment="1" applyProtection="1">
      <alignment horizontal="center"/>
    </xf>
    <xf numFmtId="10" fontId="20" fillId="25" borderId="21" xfId="64" applyNumberFormat="1" applyFont="1" applyFill="1" applyBorder="1" applyAlignment="1" applyProtection="1">
      <alignment horizontal="center"/>
    </xf>
    <xf numFmtId="166" fontId="20" fillId="25" borderId="18" xfId="31" applyNumberFormat="1" applyFont="1" applyFill="1" applyBorder="1" applyAlignment="1" applyProtection="1">
      <alignment horizontal="center"/>
    </xf>
    <xf numFmtId="0" fontId="21" fillId="25" borderId="17" xfId="56" applyFont="1" applyFill="1" applyBorder="1" applyAlignment="1" applyProtection="1">
      <alignment horizontal="center"/>
    </xf>
    <xf numFmtId="0" fontId="21" fillId="25" borderId="0" xfId="56" applyFont="1" applyFill="1" applyBorder="1" applyProtection="1"/>
    <xf numFmtId="166" fontId="21" fillId="25" borderId="0" xfId="31" applyNumberFormat="1" applyFont="1" applyFill="1" applyBorder="1" applyAlignment="1" applyProtection="1">
      <alignment horizontal="center"/>
    </xf>
    <xf numFmtId="166" fontId="21" fillId="25" borderId="29" xfId="31" applyNumberFormat="1" applyFont="1" applyFill="1" applyBorder="1" applyAlignment="1" applyProtection="1">
      <alignment horizontal="center"/>
    </xf>
    <xf numFmtId="10" fontId="21" fillId="25" borderId="21" xfId="64" applyNumberFormat="1" applyFont="1" applyFill="1" applyBorder="1" applyAlignment="1" applyProtection="1">
      <alignment horizontal="center"/>
    </xf>
    <xf numFmtId="166" fontId="21" fillId="25" borderId="18" xfId="31" applyNumberFormat="1" applyFont="1" applyFill="1" applyBorder="1" applyAlignment="1" applyProtection="1">
      <alignment horizontal="center"/>
    </xf>
    <xf numFmtId="0" fontId="18" fillId="0" borderId="0" xfId="56" applyFont="1" applyProtection="1"/>
    <xf numFmtId="3" fontId="18" fillId="0" borderId="0" xfId="56" applyNumberFormat="1" applyFont="1" applyAlignment="1" applyProtection="1">
      <alignment wrapText="1"/>
    </xf>
    <xf numFmtId="10" fontId="18" fillId="0" borderId="0" xfId="56" applyNumberFormat="1" applyFont="1" applyAlignment="1" applyProtection="1">
      <alignment wrapText="1"/>
    </xf>
    <xf numFmtId="6" fontId="22" fillId="0" borderId="0" xfId="56" applyNumberFormat="1" applyFont="1" applyProtection="1"/>
    <xf numFmtId="6" fontId="18" fillId="0" borderId="0" xfId="56" applyNumberFormat="1" applyFont="1" applyProtection="1"/>
    <xf numFmtId="3" fontId="22" fillId="0" borderId="0" xfId="56" applyNumberFormat="1" applyFont="1" applyProtection="1"/>
    <xf numFmtId="10" fontId="22" fillId="0" borderId="0" xfId="56" applyNumberFormat="1" applyFont="1" applyProtection="1"/>
    <xf numFmtId="3" fontId="18" fillId="0" borderId="0" xfId="56" applyNumberFormat="1" applyFont="1" applyProtection="1"/>
    <xf numFmtId="10" fontId="18" fillId="0" borderId="0" xfId="56" applyNumberFormat="1" applyFont="1" applyProtection="1"/>
    <xf numFmtId="166" fontId="18" fillId="0" borderId="0" xfId="31" applyNumberFormat="1" applyFont="1" applyProtection="1"/>
    <xf numFmtId="10" fontId="18" fillId="25" borderId="0" xfId="56" applyNumberFormat="1" applyFont="1" applyFill="1" applyBorder="1" applyProtection="1"/>
    <xf numFmtId="10" fontId="18" fillId="25" borderId="30" xfId="64" applyNumberFormat="1" applyFont="1" applyFill="1" applyBorder="1" applyAlignment="1" applyProtection="1">
      <alignment horizontal="center"/>
    </xf>
    <xf numFmtId="166" fontId="21" fillId="25" borderId="31" xfId="31" applyNumberFormat="1" applyFont="1" applyFill="1" applyBorder="1" applyAlignment="1" applyProtection="1">
      <alignment horizontal="center"/>
    </xf>
    <xf numFmtId="10" fontId="18" fillId="25" borderId="32" xfId="56" applyNumberFormat="1" applyFont="1" applyFill="1" applyBorder="1" applyProtection="1"/>
    <xf numFmtId="166" fontId="21" fillId="25" borderId="32" xfId="31" applyNumberFormat="1" applyFont="1" applyFill="1" applyBorder="1" applyAlignment="1" applyProtection="1">
      <alignment horizontal="center"/>
    </xf>
    <xf numFmtId="10" fontId="21" fillId="25" borderId="33" xfId="64" applyNumberFormat="1" applyFont="1" applyFill="1" applyBorder="1" applyAlignment="1" applyProtection="1">
      <alignment horizontal="center"/>
    </xf>
    <xf numFmtId="10" fontId="18" fillId="25" borderId="29" xfId="56" applyNumberFormat="1" applyFont="1" applyFill="1" applyBorder="1" applyProtection="1"/>
    <xf numFmtId="0" fontId="18" fillId="25" borderId="34" xfId="56" applyFont="1" applyFill="1" applyBorder="1" applyAlignment="1" applyProtection="1">
      <alignment horizontal="center"/>
    </xf>
    <xf numFmtId="0" fontId="18" fillId="25" borderId="30" xfId="56" applyFont="1" applyFill="1" applyBorder="1" applyAlignment="1" applyProtection="1">
      <alignment horizontal="center"/>
    </xf>
    <xf numFmtId="0" fontId="18" fillId="25" borderId="21" xfId="56" applyFont="1" applyFill="1" applyBorder="1" applyAlignment="1" applyProtection="1">
      <alignment horizontal="center"/>
    </xf>
    <xf numFmtId="10" fontId="18" fillId="25" borderId="0" xfId="56" applyNumberFormat="1" applyFont="1" applyFill="1" applyBorder="1" applyAlignment="1" applyProtection="1">
      <alignment horizontal="right"/>
    </xf>
    <xf numFmtId="0" fontId="21" fillId="25" borderId="35" xfId="56" applyFont="1" applyFill="1" applyBorder="1" applyAlignment="1" applyProtection="1">
      <alignment horizontal="right"/>
    </xf>
    <xf numFmtId="10" fontId="23" fillId="25" borderId="28" xfId="56" applyNumberFormat="1" applyFont="1" applyFill="1" applyBorder="1" applyAlignment="1" applyProtection="1">
      <alignment horizontal="center"/>
    </xf>
    <xf numFmtId="0" fontId="18" fillId="25" borderId="35" xfId="56" applyFont="1" applyFill="1" applyBorder="1" applyAlignment="1" applyProtection="1">
      <alignment horizontal="right"/>
    </xf>
    <xf numFmtId="10" fontId="23" fillId="25" borderId="21" xfId="64" applyNumberFormat="1" applyFont="1" applyFill="1" applyBorder="1" applyAlignment="1" applyProtection="1">
      <alignment horizontal="center"/>
    </xf>
    <xf numFmtId="0" fontId="18" fillId="25" borderId="21" xfId="56" applyFont="1" applyFill="1" applyBorder="1" applyAlignment="1" applyProtection="1">
      <alignment horizontal="center" wrapText="1"/>
    </xf>
    <xf numFmtId="0" fontId="18" fillId="25" borderId="22" xfId="56" applyFont="1" applyFill="1" applyBorder="1" applyAlignment="1" applyProtection="1">
      <alignment horizontal="center" wrapText="1"/>
    </xf>
    <xf numFmtId="0" fontId="18" fillId="25" borderId="23" xfId="56" applyFont="1" applyFill="1" applyBorder="1" applyProtection="1"/>
    <xf numFmtId="0" fontId="18" fillId="25" borderId="24" xfId="56" applyFont="1" applyFill="1" applyBorder="1" applyProtection="1"/>
    <xf numFmtId="0" fontId="24" fillId="25" borderId="24" xfId="56" applyFont="1" applyFill="1" applyBorder="1" applyProtection="1"/>
    <xf numFmtId="166" fontId="21" fillId="25" borderId="25" xfId="31" applyNumberFormat="1" applyFont="1" applyFill="1" applyBorder="1" applyAlignment="1" applyProtection="1">
      <alignment horizontal="center"/>
    </xf>
    <xf numFmtId="0" fontId="18" fillId="0" borderId="0" xfId="56" applyNumberFormat="1" applyFont="1" applyFill="1" applyBorder="1" applyProtection="1"/>
    <xf numFmtId="0" fontId="18" fillId="0" borderId="0" xfId="56" applyFont="1" applyFill="1" applyBorder="1" applyProtection="1"/>
    <xf numFmtId="0" fontId="18" fillId="25" borderId="0" xfId="56" applyFont="1" applyFill="1" applyProtection="1"/>
    <xf numFmtId="0" fontId="24" fillId="0" borderId="0" xfId="56" applyFont="1" applyProtection="1"/>
    <xf numFmtId="0" fontId="9" fillId="25" borderId="0" xfId="56" applyFont="1" applyFill="1" applyProtection="1"/>
    <xf numFmtId="166" fontId="9" fillId="0" borderId="0" xfId="31" applyNumberFormat="1" applyFont="1" applyProtection="1"/>
    <xf numFmtId="0" fontId="18" fillId="25" borderId="35" xfId="56" applyFont="1" applyFill="1" applyBorder="1" applyAlignment="1" applyProtection="1">
      <alignment horizontal="center"/>
    </xf>
    <xf numFmtId="10" fontId="20" fillId="25" borderId="30" xfId="64" applyNumberFormat="1" applyFont="1" applyFill="1" applyBorder="1" applyAlignment="1" applyProtection="1">
      <alignment horizontal="center"/>
    </xf>
    <xf numFmtId="10" fontId="21" fillId="25" borderId="30" xfId="64" applyNumberFormat="1" applyFont="1" applyFill="1" applyBorder="1" applyAlignment="1" applyProtection="1">
      <alignment horizontal="center"/>
    </xf>
    <xf numFmtId="0" fontId="18" fillId="25" borderId="29" xfId="56" applyFont="1" applyFill="1" applyBorder="1" applyAlignment="1" applyProtection="1">
      <alignment horizontal="center"/>
    </xf>
    <xf numFmtId="0" fontId="10" fillId="25" borderId="0" xfId="61" applyFont="1" applyFill="1" applyBorder="1" applyProtection="1"/>
    <xf numFmtId="0" fontId="0" fillId="28" borderId="0" xfId="0" applyFill="1" applyProtection="1">
      <protection locked="0"/>
    </xf>
    <xf numFmtId="0" fontId="0" fillId="28" borderId="0" xfId="0" applyFill="1" applyAlignment="1" applyProtection="1">
      <alignment horizontal="left"/>
      <protection locked="0"/>
    </xf>
    <xf numFmtId="10" fontId="21" fillId="28" borderId="30" xfId="64" applyNumberFormat="1" applyFont="1" applyFill="1" applyBorder="1" applyAlignment="1" applyProtection="1">
      <alignment horizontal="center"/>
      <protection locked="0"/>
    </xf>
    <xf numFmtId="0" fontId="0" fillId="28" borderId="13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4" fontId="0" fillId="0" borderId="0" xfId="0" applyNumberFormat="1" applyProtection="1"/>
    <xf numFmtId="10" fontId="21" fillId="27" borderId="30" xfId="64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25" borderId="0" xfId="0" applyFill="1" applyProtection="1"/>
    <xf numFmtId="0" fontId="6" fillId="25" borderId="0" xfId="0" applyFont="1" applyFill="1" applyAlignment="1" applyProtection="1">
      <alignment horizontal="left"/>
    </xf>
    <xf numFmtId="0" fontId="4" fillId="25" borderId="0" xfId="0" applyFont="1" applyFill="1" applyProtection="1"/>
    <xf numFmtId="0" fontId="0" fillId="25" borderId="24" xfId="0" applyFill="1" applyBorder="1" applyProtection="1"/>
    <xf numFmtId="0" fontId="2" fillId="25" borderId="0" xfId="0" applyFont="1" applyFill="1" applyBorder="1" applyAlignment="1" applyProtection="1">
      <alignment horizontal="center" vertical="center" wrapText="1"/>
    </xf>
    <xf numFmtId="0" fontId="5" fillId="25" borderId="13" xfId="0" applyFont="1" applyFill="1" applyBorder="1" applyAlignment="1" applyProtection="1">
      <alignment vertical="center" wrapText="1"/>
    </xf>
    <xf numFmtId="0" fontId="0" fillId="25" borderId="13" xfId="0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/>
    </xf>
    <xf numFmtId="44" fontId="0" fillId="0" borderId="13" xfId="30" applyFont="1" applyBorder="1" applyAlignment="1" applyProtection="1">
      <alignment horizontal="center" vertical="center"/>
    </xf>
    <xf numFmtId="8" fontId="0" fillId="0" borderId="13" xfId="30" applyNumberFormat="1" applyFont="1" applyBorder="1" applyAlignment="1" applyProtection="1">
      <alignment horizontal="center" vertical="center"/>
    </xf>
    <xf numFmtId="44" fontId="0" fillId="25" borderId="13" xfId="30" applyFont="1" applyFill="1" applyBorder="1" applyAlignment="1" applyProtection="1">
      <alignment horizontal="center" vertical="center"/>
    </xf>
    <xf numFmtId="0" fontId="0" fillId="25" borderId="0" xfId="0" applyFill="1" applyBorder="1" applyProtection="1"/>
    <xf numFmtId="44" fontId="9" fillId="29" borderId="21" xfId="31" applyFont="1" applyFill="1" applyBorder="1" applyAlignment="1" applyProtection="1">
      <alignment vertical="center"/>
    </xf>
    <xf numFmtId="44" fontId="9" fillId="29" borderId="22" xfId="31" applyFont="1" applyFill="1" applyBorder="1" applyAlignment="1" applyProtection="1">
      <alignment vertical="center"/>
    </xf>
    <xf numFmtId="44" fontId="9" fillId="28" borderId="36" xfId="31" applyFont="1" applyFill="1" applyBorder="1" applyAlignment="1" applyProtection="1">
      <alignment vertical="center"/>
    </xf>
    <xf numFmtId="3" fontId="9" fillId="30" borderId="0" xfId="56" applyNumberFormat="1" applyFill="1" applyBorder="1" applyAlignment="1" applyProtection="1"/>
    <xf numFmtId="0" fontId="3" fillId="26" borderId="17" xfId="0" applyFont="1" applyFill="1" applyBorder="1" applyAlignment="1" applyProtection="1">
      <alignment horizontal="left" vertical="center" wrapText="1"/>
    </xf>
    <xf numFmtId="0" fontId="3" fillId="26" borderId="0" xfId="0" applyFont="1" applyFill="1" applyBorder="1" applyAlignment="1" applyProtection="1">
      <alignment horizontal="left" vertical="center" wrapText="1"/>
    </xf>
    <xf numFmtId="0" fontId="3" fillId="26" borderId="18" xfId="0" applyFont="1" applyFill="1" applyBorder="1" applyAlignment="1" applyProtection="1">
      <alignment horizontal="left" vertical="center" wrapText="1"/>
    </xf>
    <xf numFmtId="0" fontId="6" fillId="25" borderId="0" xfId="0" applyFont="1" applyFill="1" applyAlignment="1" applyProtection="1">
      <alignment horizontal="left"/>
    </xf>
    <xf numFmtId="0" fontId="3" fillId="26" borderId="38" xfId="0" applyFont="1" applyFill="1" applyBorder="1" applyAlignment="1" applyProtection="1">
      <alignment horizontal="left" vertical="center" wrapText="1"/>
    </xf>
    <xf numFmtId="0" fontId="3" fillId="26" borderId="4" xfId="0" applyFont="1" applyFill="1" applyBorder="1" applyAlignment="1" applyProtection="1">
      <alignment horizontal="left" vertical="center" wrapText="1"/>
    </xf>
    <xf numFmtId="0" fontId="3" fillId="26" borderId="39" xfId="0" applyFont="1" applyFill="1" applyBorder="1" applyAlignment="1" applyProtection="1">
      <alignment horizontal="left" vertical="center" wrapText="1"/>
    </xf>
    <xf numFmtId="0" fontId="3" fillId="26" borderId="14" xfId="0" applyFont="1" applyFill="1" applyBorder="1" applyAlignment="1" applyProtection="1">
      <alignment horizontal="left" vertical="center" wrapText="1"/>
    </xf>
    <xf numFmtId="0" fontId="3" fillId="26" borderId="15" xfId="0" applyFont="1" applyFill="1" applyBorder="1" applyAlignment="1" applyProtection="1">
      <alignment horizontal="left" vertical="center" wrapText="1"/>
    </xf>
    <xf numFmtId="0" fontId="3" fillId="26" borderId="16" xfId="0" applyFont="1" applyFill="1" applyBorder="1" applyAlignment="1" applyProtection="1">
      <alignment horizontal="left" vertical="center" wrapText="1"/>
    </xf>
    <xf numFmtId="10" fontId="18" fillId="25" borderId="30" xfId="56" applyNumberFormat="1" applyFont="1" applyFill="1" applyBorder="1" applyAlignment="1" applyProtection="1">
      <alignment horizontal="center" wrapText="1"/>
    </xf>
    <xf numFmtId="0" fontId="18" fillId="25" borderId="29" xfId="56" applyFont="1" applyFill="1" applyBorder="1" applyAlignment="1" applyProtection="1">
      <alignment horizontal="center"/>
    </xf>
    <xf numFmtId="10" fontId="18" fillId="25" borderId="29" xfId="56" applyNumberFormat="1" applyFont="1" applyFill="1" applyBorder="1" applyAlignment="1" applyProtection="1">
      <alignment horizontal="center" wrapText="1"/>
    </xf>
    <xf numFmtId="0" fontId="18" fillId="25" borderId="29" xfId="56" applyFont="1" applyFill="1" applyBorder="1" applyAlignment="1" applyProtection="1">
      <alignment horizontal="center" wrapText="1"/>
    </xf>
    <xf numFmtId="10" fontId="18" fillId="25" borderId="40" xfId="56" applyNumberFormat="1" applyFont="1" applyFill="1" applyBorder="1" applyAlignment="1" applyProtection="1">
      <alignment horizontal="center" wrapText="1"/>
    </xf>
    <xf numFmtId="0" fontId="18" fillId="25" borderId="37" xfId="56" applyFont="1" applyFill="1" applyBorder="1" applyAlignment="1" applyProtection="1">
      <alignment horizontal="center"/>
    </xf>
    <xf numFmtId="10" fontId="18" fillId="25" borderId="37" xfId="56" applyNumberFormat="1" applyFont="1" applyFill="1" applyBorder="1" applyAlignment="1" applyProtection="1">
      <alignment horizontal="center" wrapText="1"/>
    </xf>
    <xf numFmtId="0" fontId="18" fillId="25" borderId="37" xfId="56" applyFont="1" applyFill="1" applyBorder="1" applyAlignment="1" applyProtection="1">
      <alignment horizontal="center" wrapText="1"/>
    </xf>
  </cellXfs>
  <cellStyles count="8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ody" xfId="26"/>
    <cellStyle name="Calculation 2" xfId="27"/>
    <cellStyle name="Check Cell 2" xfId="28"/>
    <cellStyle name="Comma 2" xfId="29"/>
    <cellStyle name="Currency" xfId="30" builtinId="4"/>
    <cellStyle name="Currency 2" xfId="31"/>
    <cellStyle name="Currency 3" xfId="32"/>
    <cellStyle name="DateTime" xfId="33"/>
    <cellStyle name="Explanatory Text 2" xfId="34"/>
    <cellStyle name="Float" xfId="35"/>
    <cellStyle name="Good 2" xfId="36"/>
    <cellStyle name="Header1" xfId="37"/>
    <cellStyle name="Header2" xfId="38"/>
    <cellStyle name="Heading 1 2" xfId="39"/>
    <cellStyle name="Heading 2 2" xfId="40"/>
    <cellStyle name="Heading 3 2" xfId="41"/>
    <cellStyle name="Heading 3 4" xfId="42"/>
    <cellStyle name="Heading 4 2" xfId="43"/>
    <cellStyle name="Input 2" xfId="44"/>
    <cellStyle name="Linked Cell 2" xfId="45"/>
    <cellStyle name="Neutral 2" xfId="46"/>
    <cellStyle name="no dec" xfId="47"/>
    <cellStyle name="Normal" xfId="0" builtinId="0"/>
    <cellStyle name="Normal - Style1" xfId="48"/>
    <cellStyle name="Normal - Style2" xfId="49"/>
    <cellStyle name="Normal - Style3" xfId="50"/>
    <cellStyle name="Normal - Style4" xfId="51"/>
    <cellStyle name="Normal - Style5" xfId="52"/>
    <cellStyle name="Normal - Style6" xfId="53"/>
    <cellStyle name="Normal - Style7" xfId="54"/>
    <cellStyle name="Normal - Style8" xfId="55"/>
    <cellStyle name="Normal 2" xfId="56"/>
    <cellStyle name="Normal 2 2" xfId="57"/>
    <cellStyle name="Normal 2 8" xfId="58"/>
    <cellStyle name="Normal 3" xfId="59"/>
    <cellStyle name="Normal 3 2" xfId="60"/>
    <cellStyle name="Normal_Sheet2" xfId="61"/>
    <cellStyle name="Note 2" xfId="62"/>
    <cellStyle name="Output 2" xfId="63"/>
    <cellStyle name="Percent 2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Style 1" xfId="71"/>
    <cellStyle name="Style 21" xfId="72"/>
    <cellStyle name="Style 22" xfId="73"/>
    <cellStyle name="Style 23" xfId="74"/>
    <cellStyle name="Style 24" xfId="75"/>
    <cellStyle name="Style 25" xfId="76"/>
    <cellStyle name="Style 26" xfId="77"/>
    <cellStyle name="Title 2" xfId="78"/>
    <cellStyle name="Total 2" xfId="79"/>
    <cellStyle name="Warning Text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opLeftCell="A9" zoomScaleNormal="100" workbookViewId="0">
      <selection activeCell="D35" sqref="D35"/>
    </sheetView>
  </sheetViews>
  <sheetFormatPr defaultRowHeight="15" x14ac:dyDescent="0.25"/>
  <cols>
    <col min="1" max="1" width="2.42578125" style="128" customWidth="1"/>
    <col min="2" max="2" width="41.5703125" style="122" customWidth="1"/>
    <col min="3" max="3" width="20.7109375" style="122" customWidth="1"/>
    <col min="4" max="4" width="0.42578125" style="122" customWidth="1"/>
    <col min="5" max="5" width="20.7109375" style="122" customWidth="1"/>
    <col min="6" max="6" width="0.42578125" style="122" customWidth="1"/>
    <col min="7" max="7" width="20.7109375" style="122" customWidth="1"/>
    <col min="8" max="8" width="0.42578125" style="122" customWidth="1"/>
    <col min="9" max="9" width="20.7109375" style="128" customWidth="1"/>
    <col min="10" max="10" width="0.42578125" style="128" customWidth="1"/>
    <col min="11" max="11" width="20.7109375" style="128" customWidth="1"/>
    <col min="12" max="12" width="0.42578125" style="128" customWidth="1"/>
    <col min="13" max="13" width="20.7109375" style="128" customWidth="1"/>
    <col min="14" max="30" width="9.140625" style="128"/>
    <col min="31" max="16384" width="9.140625" style="122"/>
  </cols>
  <sheetData>
    <row r="1" spans="2:20" ht="21" x14ac:dyDescent="0.35">
      <c r="C1" s="129" t="s">
        <v>160</v>
      </c>
    </row>
    <row r="2" spans="2:20" ht="21" x14ac:dyDescent="0.35">
      <c r="B2" s="148" t="s">
        <v>68</v>
      </c>
      <c r="C2" s="148"/>
      <c r="D2" s="148"/>
      <c r="E2" s="148"/>
      <c r="F2" s="148"/>
      <c r="G2" s="148"/>
      <c r="H2" s="129"/>
    </row>
    <row r="3" spans="2:20" ht="21" x14ac:dyDescent="0.35">
      <c r="B3" s="148" t="s">
        <v>67</v>
      </c>
      <c r="C3" s="148"/>
      <c r="D3" s="148"/>
      <c r="E3" s="148"/>
      <c r="F3" s="148"/>
      <c r="G3" s="148"/>
      <c r="H3" s="129"/>
    </row>
    <row r="4" spans="2:20" x14ac:dyDescent="0.25">
      <c r="B4" s="130" t="s">
        <v>75</v>
      </c>
      <c r="C4" s="128"/>
      <c r="D4" s="128"/>
      <c r="E4" s="128"/>
      <c r="F4" s="128"/>
      <c r="G4" s="128"/>
      <c r="H4" s="128"/>
    </row>
    <row r="5" spans="2:20" x14ac:dyDescent="0.25">
      <c r="B5" s="130"/>
      <c r="C5" s="128"/>
      <c r="D5" s="128"/>
      <c r="E5" s="128"/>
      <c r="F5" s="128"/>
      <c r="G5" s="128"/>
      <c r="H5" s="128"/>
    </row>
    <row r="6" spans="2:20" ht="30" x14ac:dyDescent="0.25">
      <c r="B6" s="131"/>
      <c r="C6" s="132" t="s">
        <v>69</v>
      </c>
      <c r="D6" s="132"/>
      <c r="E6" s="132" t="s">
        <v>70</v>
      </c>
      <c r="F6" s="132"/>
      <c r="G6" s="132" t="s">
        <v>71</v>
      </c>
      <c r="H6" s="132"/>
      <c r="I6" s="132" t="s">
        <v>72</v>
      </c>
      <c r="J6" s="132"/>
      <c r="K6" s="132" t="s">
        <v>73</v>
      </c>
      <c r="L6" s="132"/>
      <c r="M6" s="132" t="s">
        <v>74</v>
      </c>
    </row>
    <row r="7" spans="2:20" ht="15.75" x14ac:dyDescent="0.25">
      <c r="B7" s="133" t="s">
        <v>0</v>
      </c>
      <c r="C7" s="134"/>
      <c r="D7" s="134"/>
      <c r="E7" s="134" t="s">
        <v>153</v>
      </c>
      <c r="F7" s="134"/>
      <c r="G7" s="134"/>
      <c r="H7" s="134"/>
      <c r="I7" s="134"/>
      <c r="J7" s="134"/>
      <c r="K7" s="134"/>
      <c r="L7" s="134"/>
      <c r="M7" s="134"/>
    </row>
    <row r="8" spans="2:20" ht="15.75" customHeight="1" x14ac:dyDescent="0.25">
      <c r="B8" s="133" t="s">
        <v>1</v>
      </c>
      <c r="C8" s="134"/>
      <c r="D8" s="134"/>
      <c r="E8" s="134" t="s">
        <v>154</v>
      </c>
      <c r="F8" s="134"/>
      <c r="G8" s="134"/>
      <c r="H8" s="134"/>
      <c r="I8" s="134"/>
      <c r="J8" s="134"/>
      <c r="K8" s="134"/>
      <c r="L8" s="134"/>
      <c r="M8" s="134"/>
    </row>
    <row r="9" spans="2:20" ht="15.75" customHeight="1" x14ac:dyDescent="0.25">
      <c r="B9" s="149" t="s">
        <v>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</row>
    <row r="10" spans="2:20" ht="31.5" x14ac:dyDescent="0.25">
      <c r="B10" s="133" t="s">
        <v>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2:20" ht="15.75" x14ac:dyDescent="0.25">
      <c r="B11" s="133" t="s">
        <v>4</v>
      </c>
      <c r="C11" s="134"/>
      <c r="D11" s="134"/>
      <c r="E11" s="134" t="s">
        <v>155</v>
      </c>
      <c r="F11" s="134"/>
      <c r="G11" s="134"/>
      <c r="H11" s="134"/>
      <c r="I11" s="134"/>
      <c r="J11" s="134"/>
      <c r="K11" s="134"/>
      <c r="L11" s="134"/>
      <c r="M11" s="134"/>
    </row>
    <row r="12" spans="2:20" ht="15.75" x14ac:dyDescent="0.25">
      <c r="B12" s="133" t="s">
        <v>5</v>
      </c>
      <c r="C12" s="121"/>
      <c r="D12" s="121"/>
      <c r="E12" s="121"/>
      <c r="F12" s="121"/>
      <c r="G12" s="134"/>
      <c r="H12" s="134"/>
      <c r="I12" s="121"/>
      <c r="J12" s="134"/>
      <c r="K12" s="134"/>
      <c r="L12" s="121"/>
      <c r="M12" s="134"/>
      <c r="O12" s="118"/>
      <c r="T12" s="118"/>
    </row>
    <row r="13" spans="2:20" ht="15.75" x14ac:dyDescent="0.25">
      <c r="B13" s="133" t="s">
        <v>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2:20" ht="15.75" x14ac:dyDescent="0.25">
      <c r="B14" s="149" t="s">
        <v>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2:20" ht="15.75" x14ac:dyDescent="0.25">
      <c r="B15" s="133" t="s">
        <v>8</v>
      </c>
      <c r="C15" s="134"/>
      <c r="D15" s="134"/>
      <c r="E15" s="134">
        <v>49</v>
      </c>
      <c r="F15" s="134"/>
      <c r="G15" s="134"/>
      <c r="H15" s="134"/>
      <c r="I15" s="134"/>
      <c r="J15" s="134"/>
      <c r="K15" s="134"/>
      <c r="L15" s="134"/>
      <c r="M15" s="134"/>
    </row>
    <row r="16" spans="2:20" ht="15.75" x14ac:dyDescent="0.25">
      <c r="B16" s="133" t="s">
        <v>9</v>
      </c>
      <c r="C16" s="134"/>
      <c r="D16" s="134"/>
      <c r="E16" s="134">
        <v>49</v>
      </c>
      <c r="F16" s="134"/>
      <c r="G16" s="134"/>
      <c r="H16" s="134"/>
      <c r="I16" s="134"/>
      <c r="J16" s="134"/>
      <c r="K16" s="134"/>
      <c r="L16" s="134"/>
      <c r="M16" s="134"/>
    </row>
    <row r="17" spans="2:13" ht="15.75" x14ac:dyDescent="0.25">
      <c r="B17" s="133" t="s">
        <v>10</v>
      </c>
      <c r="C17" s="134"/>
      <c r="D17" s="134"/>
      <c r="E17" s="134">
        <v>49</v>
      </c>
      <c r="F17" s="134"/>
      <c r="G17" s="134"/>
      <c r="H17" s="134"/>
      <c r="I17" s="134"/>
      <c r="J17" s="134"/>
      <c r="K17" s="134"/>
      <c r="L17" s="134"/>
      <c r="M17" s="134"/>
    </row>
    <row r="18" spans="2:13" ht="15.75" x14ac:dyDescent="0.25">
      <c r="B18" s="133" t="s">
        <v>11</v>
      </c>
      <c r="C18" s="134"/>
      <c r="D18" s="134"/>
      <c r="E18" s="134">
        <v>15</v>
      </c>
      <c r="F18" s="134"/>
      <c r="G18" s="134"/>
      <c r="H18" s="134"/>
      <c r="I18" s="134"/>
      <c r="J18" s="134"/>
      <c r="K18" s="134"/>
      <c r="L18" s="134"/>
      <c r="M18" s="134"/>
    </row>
    <row r="19" spans="2:13" ht="15.75" x14ac:dyDescent="0.25">
      <c r="B19" s="133" t="s">
        <v>12</v>
      </c>
      <c r="C19" s="134"/>
      <c r="D19" s="134"/>
      <c r="E19" s="134">
        <v>0</v>
      </c>
      <c r="F19" s="134"/>
      <c r="G19" s="134"/>
      <c r="H19" s="134"/>
      <c r="I19" s="134"/>
      <c r="J19" s="134"/>
      <c r="K19" s="134"/>
      <c r="L19" s="134"/>
      <c r="M19" s="134"/>
    </row>
    <row r="20" spans="2:13" ht="15.75" customHeight="1" x14ac:dyDescent="0.25">
      <c r="B20" s="152" t="s">
        <v>13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4"/>
    </row>
    <row r="21" spans="2:13" ht="15.75" x14ac:dyDescent="0.25">
      <c r="B21" s="135" t="s">
        <v>14</v>
      </c>
      <c r="C21" s="136"/>
      <c r="D21" s="136"/>
      <c r="E21" s="136">
        <v>2</v>
      </c>
      <c r="F21" s="136"/>
      <c r="G21" s="136"/>
      <c r="H21" s="136"/>
      <c r="I21" s="134"/>
      <c r="J21" s="134"/>
      <c r="K21" s="134"/>
      <c r="L21" s="134"/>
      <c r="M21" s="134"/>
    </row>
    <row r="22" spans="2:13" ht="15.75" x14ac:dyDescent="0.25">
      <c r="B22" s="135" t="s">
        <v>78</v>
      </c>
      <c r="C22" s="137">
        <v>0</v>
      </c>
      <c r="D22" s="136"/>
      <c r="E22" s="138">
        <v>8056.25</v>
      </c>
      <c r="F22" s="136"/>
      <c r="G22" s="137">
        <v>0</v>
      </c>
      <c r="H22" s="136"/>
      <c r="I22" s="137">
        <v>0</v>
      </c>
      <c r="J22" s="134"/>
      <c r="K22" s="137">
        <v>0</v>
      </c>
      <c r="L22" s="134"/>
      <c r="M22" s="137">
        <v>0</v>
      </c>
    </row>
    <row r="23" spans="2:13" ht="15.75" x14ac:dyDescent="0.25">
      <c r="B23" s="135" t="s">
        <v>15</v>
      </c>
      <c r="C23" s="136"/>
      <c r="D23" s="136"/>
      <c r="E23" s="136">
        <v>0</v>
      </c>
      <c r="F23" s="136"/>
      <c r="G23" s="136"/>
      <c r="H23" s="136"/>
      <c r="I23" s="134"/>
      <c r="J23" s="134"/>
      <c r="K23" s="134"/>
      <c r="L23" s="134"/>
      <c r="M23" s="134"/>
    </row>
    <row r="24" spans="2:13" ht="15.75" x14ac:dyDescent="0.25">
      <c r="B24" s="135" t="s">
        <v>16</v>
      </c>
      <c r="C24" s="137">
        <v>0</v>
      </c>
      <c r="D24" s="136"/>
      <c r="E24" s="137">
        <v>0</v>
      </c>
      <c r="F24" s="136"/>
      <c r="G24" s="137">
        <v>0</v>
      </c>
      <c r="H24" s="136"/>
      <c r="I24" s="137">
        <v>0</v>
      </c>
      <c r="J24" s="134"/>
      <c r="K24" s="137">
        <v>0</v>
      </c>
      <c r="L24" s="134"/>
      <c r="M24" s="137">
        <v>0</v>
      </c>
    </row>
    <row r="25" spans="2:13" ht="31.5" x14ac:dyDescent="0.25">
      <c r="B25" s="135" t="s">
        <v>17</v>
      </c>
      <c r="C25" s="136"/>
      <c r="D25" s="136"/>
      <c r="E25" s="136">
        <v>3</v>
      </c>
      <c r="F25" s="136"/>
      <c r="G25" s="136"/>
      <c r="H25" s="136"/>
      <c r="I25" s="134"/>
      <c r="J25" s="134"/>
      <c r="K25" s="134"/>
      <c r="L25" s="134"/>
      <c r="M25" s="134"/>
    </row>
    <row r="26" spans="2:13" ht="15.75" x14ac:dyDescent="0.25">
      <c r="B26" s="135" t="s">
        <v>18</v>
      </c>
      <c r="C26" s="136"/>
      <c r="D26" s="136"/>
      <c r="E26" s="136">
        <v>0</v>
      </c>
      <c r="F26" s="136"/>
      <c r="G26" s="136"/>
      <c r="H26" s="136"/>
      <c r="I26" s="134"/>
      <c r="J26" s="134"/>
      <c r="K26" s="134"/>
      <c r="L26" s="134"/>
      <c r="M26" s="134"/>
    </row>
    <row r="27" spans="2:13" ht="15.75" x14ac:dyDescent="0.25">
      <c r="B27" s="145" t="s">
        <v>19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2:13" ht="15.75" x14ac:dyDescent="0.25">
      <c r="B28" s="135" t="s">
        <v>76</v>
      </c>
      <c r="C28" s="137">
        <v>0</v>
      </c>
      <c r="D28" s="136"/>
      <c r="E28" s="137">
        <v>584484.66</v>
      </c>
      <c r="F28" s="136"/>
      <c r="G28" s="137">
        <v>0</v>
      </c>
      <c r="H28" s="136"/>
      <c r="I28" s="137">
        <v>0</v>
      </c>
      <c r="J28" s="134"/>
      <c r="K28" s="137">
        <v>0</v>
      </c>
      <c r="L28" s="134"/>
      <c r="M28" s="137">
        <v>0</v>
      </c>
    </row>
    <row r="29" spans="2:13" ht="15.75" x14ac:dyDescent="0.25">
      <c r="B29" s="135" t="s">
        <v>20</v>
      </c>
      <c r="C29" s="137">
        <v>0</v>
      </c>
      <c r="D29" s="136"/>
      <c r="E29" s="137">
        <v>0</v>
      </c>
      <c r="F29" s="136"/>
      <c r="G29" s="137">
        <v>0</v>
      </c>
      <c r="H29" s="136"/>
      <c r="I29" s="137">
        <v>0</v>
      </c>
      <c r="J29" s="134"/>
      <c r="K29" s="137">
        <v>0</v>
      </c>
      <c r="L29" s="134"/>
      <c r="M29" s="137">
        <v>0</v>
      </c>
    </row>
    <row r="30" spans="2:13" ht="33.75" x14ac:dyDescent="0.25">
      <c r="B30" s="135" t="s">
        <v>79</v>
      </c>
      <c r="C30" s="136"/>
      <c r="D30" s="136"/>
      <c r="E30" s="136" t="s">
        <v>156</v>
      </c>
      <c r="F30" s="136"/>
      <c r="G30" s="136"/>
      <c r="H30" s="136"/>
      <c r="I30" s="136"/>
      <c r="J30" s="134"/>
      <c r="K30" s="136"/>
      <c r="L30" s="134"/>
      <c r="M30" s="136"/>
    </row>
    <row r="31" spans="2:13" ht="31.5" x14ac:dyDescent="0.25">
      <c r="B31" s="135" t="s">
        <v>77</v>
      </c>
      <c r="C31" s="137">
        <v>0</v>
      </c>
      <c r="D31" s="136"/>
      <c r="E31" s="137">
        <v>0</v>
      </c>
      <c r="F31" s="136"/>
      <c r="G31" s="137">
        <v>0</v>
      </c>
      <c r="H31" s="136"/>
      <c r="I31" s="139">
        <v>0</v>
      </c>
      <c r="J31" s="134"/>
      <c r="K31" s="139">
        <v>0</v>
      </c>
      <c r="L31" s="134"/>
      <c r="M31" s="139">
        <v>0</v>
      </c>
    </row>
    <row r="32" spans="2:13" x14ac:dyDescent="0.25">
      <c r="B32" s="128"/>
      <c r="C32" s="128"/>
      <c r="D32" s="128"/>
      <c r="E32" s="128"/>
      <c r="F32" s="128"/>
      <c r="G32" s="128"/>
      <c r="H32" s="128"/>
    </row>
    <row r="33" spans="2:8" ht="17.25" x14ac:dyDescent="0.25">
      <c r="B33" s="128" t="s">
        <v>80</v>
      </c>
      <c r="C33" s="128"/>
      <c r="D33" s="140"/>
      <c r="E33" s="140"/>
      <c r="F33" s="140"/>
      <c r="G33" s="140"/>
      <c r="H33" s="128"/>
    </row>
  </sheetData>
  <sheetProtection selectLockedCells="1"/>
  <mergeCells count="6">
    <mergeCell ref="B27:M27"/>
    <mergeCell ref="B3:G3"/>
    <mergeCell ref="B2:G2"/>
    <mergeCell ref="B9:M9"/>
    <mergeCell ref="B14:M14"/>
    <mergeCell ref="B20:M20"/>
  </mergeCells>
  <phoneticPr fontId="57" type="noConversion"/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tabSelected="1" zoomScale="95" workbookViewId="0">
      <selection activeCell="C31" sqref="C31"/>
    </sheetView>
  </sheetViews>
  <sheetFormatPr defaultRowHeight="12.75" x14ac:dyDescent="0.2"/>
  <cols>
    <col min="1" max="1" width="2" style="2" customWidth="1"/>
    <col min="2" max="2" width="1.7109375" style="2" customWidth="1"/>
    <col min="3" max="3" width="80" style="2" customWidth="1"/>
    <col min="4" max="4" width="40.7109375" style="2" customWidth="1"/>
    <col min="5" max="5" width="1" style="2" customWidth="1"/>
    <col min="6" max="6" width="1.7109375" style="2" customWidth="1"/>
    <col min="7" max="16384" width="9.140625" style="2"/>
  </cols>
  <sheetData>
    <row r="1" spans="2:6" ht="18" x14ac:dyDescent="0.25">
      <c r="B1" s="1" t="s">
        <v>21</v>
      </c>
    </row>
    <row r="2" spans="2:6" s="7" customFormat="1" ht="29.25" customHeight="1" x14ac:dyDescent="0.25">
      <c r="B2" s="3"/>
      <c r="C2" s="4"/>
      <c r="D2" s="5" t="s">
        <v>161</v>
      </c>
      <c r="E2" s="5"/>
      <c r="F2" s="6"/>
    </row>
    <row r="3" spans="2:6" s="12" customFormat="1" ht="56.25" x14ac:dyDescent="0.2">
      <c r="B3" s="8"/>
      <c r="C3" s="9"/>
      <c r="D3" s="10" t="s">
        <v>81</v>
      </c>
      <c r="E3" s="10"/>
      <c r="F3" s="11"/>
    </row>
    <row r="4" spans="2:6" s="12" customFormat="1" x14ac:dyDescent="0.2">
      <c r="B4" s="8"/>
      <c r="C4" s="9"/>
      <c r="D4" s="13"/>
      <c r="E4" s="13"/>
      <c r="F4" s="11"/>
    </row>
    <row r="5" spans="2:6" s="12" customFormat="1" ht="0.95" customHeight="1" x14ac:dyDescent="0.2">
      <c r="B5" s="14"/>
      <c r="C5" s="15"/>
      <c r="D5" s="16"/>
      <c r="E5" s="17"/>
      <c r="F5" s="18"/>
    </row>
    <row r="6" spans="2:6" s="23" customFormat="1" ht="39.950000000000003" customHeight="1" x14ac:dyDescent="0.25">
      <c r="B6" s="19"/>
      <c r="C6" s="20" t="s">
        <v>22</v>
      </c>
      <c r="D6" s="141">
        <f>'Fund Lineup'!J36</f>
        <v>2698.4273080000003</v>
      </c>
      <c r="E6" s="21"/>
      <c r="F6" s="22"/>
    </row>
    <row r="7" spans="2:6" s="23" customFormat="1" ht="39.950000000000003" customHeight="1" x14ac:dyDescent="0.25">
      <c r="B7" s="19"/>
      <c r="C7" s="20" t="s">
        <v>23</v>
      </c>
      <c r="D7" s="141">
        <f>'Fund Lineup'!M36</f>
        <v>293.64351799999991</v>
      </c>
      <c r="E7" s="21"/>
      <c r="F7" s="22"/>
    </row>
    <row r="8" spans="2:6" s="23" customFormat="1" ht="39.950000000000003" customHeight="1" x14ac:dyDescent="0.25">
      <c r="B8" s="19"/>
      <c r="C8" s="20" t="s">
        <v>24</v>
      </c>
      <c r="D8" s="141">
        <f>'Fund Lineup'!P36</f>
        <v>0</v>
      </c>
      <c r="E8" s="21"/>
      <c r="F8" s="22"/>
    </row>
    <row r="9" spans="2:6" s="23" customFormat="1" ht="39.950000000000003" customHeight="1" x14ac:dyDescent="0.25">
      <c r="B9" s="19"/>
      <c r="C9" s="24" t="s">
        <v>25</v>
      </c>
      <c r="D9" s="141">
        <f>SUM(D6:D8)</f>
        <v>2992.0708260000001</v>
      </c>
      <c r="E9" s="21"/>
      <c r="F9" s="22"/>
    </row>
    <row r="10" spans="2:6" s="23" customFormat="1" ht="39.950000000000003" customHeight="1" x14ac:dyDescent="0.25">
      <c r="B10" s="19"/>
      <c r="C10" s="25" t="s">
        <v>26</v>
      </c>
      <c r="D10" s="141">
        <f>D9/D17</f>
        <v>1.9253995019305019</v>
      </c>
      <c r="E10" s="26"/>
      <c r="F10" s="22"/>
    </row>
    <row r="11" spans="2:6" s="23" customFormat="1" ht="39.950000000000003" customHeight="1" x14ac:dyDescent="0.25">
      <c r="B11" s="19"/>
      <c r="C11" s="20" t="s">
        <v>27</v>
      </c>
      <c r="D11" s="143">
        <f>'Fund Lineup'!U36</f>
        <v>1257.67182</v>
      </c>
      <c r="E11" s="21"/>
      <c r="F11" s="22"/>
    </row>
    <row r="12" spans="2:6" s="23" customFormat="1" ht="39.950000000000003" customHeight="1" x14ac:dyDescent="0.25">
      <c r="B12" s="19"/>
      <c r="C12" s="20" t="s">
        <v>28</v>
      </c>
      <c r="D12" s="142">
        <f>D9-D11</f>
        <v>1734.3990060000001</v>
      </c>
      <c r="E12" s="21"/>
      <c r="F12" s="22"/>
    </row>
    <row r="13" spans="2:6" ht="5.25" customHeight="1" x14ac:dyDescent="0.2">
      <c r="B13" s="27"/>
      <c r="C13" s="28"/>
      <c r="D13" s="28"/>
      <c r="E13" s="28"/>
      <c r="F13" s="29"/>
    </row>
    <row r="15" spans="2:6" x14ac:dyDescent="0.2">
      <c r="C15" s="30" t="s">
        <v>29</v>
      </c>
      <c r="D15" s="31"/>
      <c r="E15" s="32"/>
    </row>
    <row r="16" spans="2:6" x14ac:dyDescent="0.2">
      <c r="C16" s="20" t="s">
        <v>30</v>
      </c>
      <c r="D16" s="33">
        <f>'Fund Lineup'!G36</f>
        <v>664378.66999999993</v>
      </c>
      <c r="E16" s="34"/>
    </row>
    <row r="17" spans="3:5" x14ac:dyDescent="0.2">
      <c r="C17" s="20" t="s">
        <v>31</v>
      </c>
      <c r="D17" s="144">
        <v>1554</v>
      </c>
      <c r="E17" s="35"/>
    </row>
  </sheetData>
  <sheetProtection password="CC10" sheet="1" objects="1" scenarios="1" selectLockedCells="1"/>
  <phoneticPr fontId="57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7"/>
  <sheetViews>
    <sheetView showGridLines="0" zoomScale="90" zoomScaleNormal="100" workbookViewId="0">
      <selection activeCell="C12" sqref="C12"/>
    </sheetView>
  </sheetViews>
  <sheetFormatPr defaultRowHeight="12.75" x14ac:dyDescent="0.2"/>
  <cols>
    <col min="1" max="1" width="2.85546875" style="12" customWidth="1"/>
    <col min="2" max="2" width="1.140625" style="12" customWidth="1"/>
    <col min="3" max="3" width="22.42578125" style="12" customWidth="1"/>
    <col min="4" max="4" width="39.42578125" style="12" customWidth="1"/>
    <col min="5" max="5" width="13.5703125" style="12" customWidth="1"/>
    <col min="6" max="6" width="7.140625" style="12" customWidth="1"/>
    <col min="7" max="7" width="14.7109375" style="112" customWidth="1"/>
    <col min="8" max="8" width="1" style="112" customWidth="1"/>
    <col min="9" max="10" width="14.7109375" style="111" customWidth="1"/>
    <col min="11" max="11" width="1" style="112" customWidth="1"/>
    <col min="12" max="13" width="14.7109375" style="111" customWidth="1"/>
    <col min="14" max="14" width="1" style="112" customWidth="1"/>
    <col min="15" max="16" width="14.7109375" style="111" customWidth="1"/>
    <col min="17" max="17" width="1" style="112" customWidth="1"/>
    <col min="18" max="18" width="10.85546875" style="111" customWidth="1"/>
    <col min="19" max="19" width="1" style="112" customWidth="1"/>
    <col min="20" max="21" width="14.7109375" style="111" customWidth="1"/>
    <col min="22" max="22" width="1.140625" style="111" customWidth="1"/>
    <col min="23" max="23" width="9.140625" style="12"/>
    <col min="24" max="24" width="12.28515625" style="12" bestFit="1" customWidth="1"/>
    <col min="25" max="25" width="9.140625" style="12"/>
    <col min="26" max="26" width="10.42578125" style="12" bestFit="1" customWidth="1"/>
    <col min="27" max="27" width="9.140625" style="12"/>
    <col min="28" max="28" width="11.42578125" style="12" bestFit="1" customWidth="1"/>
    <col min="29" max="16384" width="9.140625" style="12"/>
  </cols>
  <sheetData>
    <row r="1" spans="2:28" x14ac:dyDescent="0.2">
      <c r="C1" s="117" t="s">
        <v>160</v>
      </c>
    </row>
    <row r="2" spans="2:28" s="40" customFormat="1" ht="17.25" customHeight="1" x14ac:dyDescent="0.25">
      <c r="B2" s="36" t="s">
        <v>32</v>
      </c>
      <c r="C2" s="37"/>
      <c r="D2" s="38"/>
      <c r="E2" s="37" t="s">
        <v>33</v>
      </c>
      <c r="F2" s="38"/>
      <c r="G2" s="38"/>
      <c r="H2" s="38"/>
      <c r="I2" s="38"/>
      <c r="J2" s="38"/>
      <c r="K2" s="38"/>
      <c r="L2" s="38"/>
      <c r="M2" s="39"/>
      <c r="N2" s="38"/>
      <c r="O2" s="38"/>
      <c r="P2" s="39"/>
      <c r="Q2" s="38"/>
      <c r="R2" s="39"/>
      <c r="S2" s="38"/>
      <c r="T2" s="38"/>
      <c r="U2" s="39"/>
      <c r="V2" s="39"/>
    </row>
    <row r="3" spans="2:28" s="47" customFormat="1" ht="4.5" customHeight="1" x14ac:dyDescent="0.2">
      <c r="B3" s="41"/>
      <c r="C3" s="42" t="s">
        <v>34</v>
      </c>
      <c r="D3" s="43"/>
      <c r="E3" s="42"/>
      <c r="F3" s="43"/>
      <c r="G3" s="43"/>
      <c r="H3" s="43"/>
      <c r="I3" s="44"/>
      <c r="J3" s="44"/>
      <c r="K3" s="45"/>
      <c r="L3" s="44"/>
      <c r="M3" s="44"/>
      <c r="N3" s="45"/>
      <c r="O3" s="44"/>
      <c r="P3" s="44"/>
      <c r="Q3" s="45"/>
      <c r="R3" s="44"/>
      <c r="S3" s="45"/>
      <c r="T3" s="44"/>
      <c r="U3" s="44"/>
      <c r="V3" s="46"/>
    </row>
    <row r="4" spans="2:28" s="55" customFormat="1" ht="48" x14ac:dyDescent="0.2">
      <c r="B4" s="48"/>
      <c r="C4" s="49" t="s">
        <v>35</v>
      </c>
      <c r="D4" s="49" t="s">
        <v>36</v>
      </c>
      <c r="E4" s="49" t="s">
        <v>37</v>
      </c>
      <c r="F4" s="49" t="s">
        <v>38</v>
      </c>
      <c r="G4" s="50" t="s">
        <v>39</v>
      </c>
      <c r="H4" s="50"/>
      <c r="I4" s="51" t="s">
        <v>40</v>
      </c>
      <c r="J4" s="51" t="s">
        <v>41</v>
      </c>
      <c r="K4" s="50"/>
      <c r="L4" s="51" t="s">
        <v>42</v>
      </c>
      <c r="M4" s="51" t="s">
        <v>43</v>
      </c>
      <c r="N4" s="50"/>
      <c r="O4" s="51" t="s">
        <v>44</v>
      </c>
      <c r="P4" s="51" t="s">
        <v>45</v>
      </c>
      <c r="Q4" s="50"/>
      <c r="R4" s="52" t="s">
        <v>46</v>
      </c>
      <c r="S4" s="50"/>
      <c r="T4" s="51" t="s">
        <v>47</v>
      </c>
      <c r="U4" s="51" t="s">
        <v>47</v>
      </c>
      <c r="V4" s="53"/>
      <c r="W4" s="54"/>
    </row>
    <row r="5" spans="2:28" s="47" customFormat="1" ht="4.5" customHeight="1" x14ac:dyDescent="0.2">
      <c r="B5" s="56"/>
      <c r="C5" s="57"/>
      <c r="D5" s="57"/>
      <c r="E5" s="57"/>
      <c r="F5" s="57"/>
      <c r="G5" s="58"/>
      <c r="H5" s="58"/>
      <c r="I5" s="113"/>
      <c r="J5" s="59"/>
      <c r="K5" s="58"/>
      <c r="L5" s="113"/>
      <c r="M5" s="59"/>
      <c r="N5" s="58"/>
      <c r="O5" s="113"/>
      <c r="P5" s="59"/>
      <c r="Q5" s="113"/>
      <c r="R5" s="60"/>
      <c r="S5" s="58"/>
      <c r="T5" s="113"/>
      <c r="U5" s="59"/>
      <c r="V5" s="61"/>
    </row>
    <row r="6" spans="2:28" s="55" customFormat="1" ht="12" x14ac:dyDescent="0.2">
      <c r="B6" s="62"/>
      <c r="C6" s="63" t="s">
        <v>48</v>
      </c>
      <c r="D6" s="64"/>
      <c r="E6" s="63"/>
      <c r="F6" s="64"/>
      <c r="G6" s="65"/>
      <c r="H6" s="65"/>
      <c r="I6" s="114"/>
      <c r="J6" s="66"/>
      <c r="K6" s="65"/>
      <c r="L6" s="114"/>
      <c r="M6" s="66"/>
      <c r="N6" s="65"/>
      <c r="O6" s="114"/>
      <c r="P6" s="66"/>
      <c r="Q6" s="67"/>
      <c r="R6" s="68"/>
      <c r="S6" s="65"/>
      <c r="T6" s="114"/>
      <c r="U6" s="66"/>
      <c r="V6" s="69"/>
    </row>
    <row r="7" spans="2:28" s="76" customFormat="1" ht="15" x14ac:dyDescent="0.25">
      <c r="B7" s="70"/>
      <c r="C7" s="122" t="s">
        <v>96</v>
      </c>
      <c r="D7" s="122" t="s">
        <v>97</v>
      </c>
      <c r="E7" s="123" t="s">
        <v>98</v>
      </c>
      <c r="F7" s="123" t="s">
        <v>85</v>
      </c>
      <c r="G7" s="124">
        <v>26953.77</v>
      </c>
      <c r="H7" s="72"/>
      <c r="I7" s="125">
        <v>6.7999999999999996E-3</v>
      </c>
      <c r="J7" s="73">
        <f>G7*I7</f>
        <v>183.28563599999998</v>
      </c>
      <c r="K7" s="72"/>
      <c r="L7" s="125">
        <v>-4.0000000000000002E-4</v>
      </c>
      <c r="M7" s="73">
        <f>G7*L7</f>
        <v>-10.781508000000001</v>
      </c>
      <c r="N7" s="72"/>
      <c r="O7" s="125">
        <v>0</v>
      </c>
      <c r="P7" s="73">
        <f>G7*O7</f>
        <v>0</v>
      </c>
      <c r="Q7" s="67"/>
      <c r="R7" s="74">
        <f>I7+L7+O7</f>
        <v>6.3999999999999994E-3</v>
      </c>
      <c r="S7" s="72"/>
      <c r="T7" s="125">
        <v>2.5000000000000001E-3</v>
      </c>
      <c r="U7" s="73">
        <f t="shared" ref="U7:U9" si="0">G7*T7</f>
        <v>67.384425000000007</v>
      </c>
      <c r="V7" s="75"/>
    </row>
    <row r="8" spans="2:28" s="76" customFormat="1" ht="15" x14ac:dyDescent="0.25">
      <c r="B8" s="70"/>
      <c r="C8" s="122" t="s">
        <v>103</v>
      </c>
      <c r="D8" s="122" t="s">
        <v>104</v>
      </c>
      <c r="E8" s="123" t="s">
        <v>105</v>
      </c>
      <c r="F8" s="123" t="s">
        <v>106</v>
      </c>
      <c r="G8" s="124">
        <v>20569.3</v>
      </c>
      <c r="H8" s="72"/>
      <c r="I8" s="125">
        <v>7.4999999999999997E-3</v>
      </c>
      <c r="J8" s="73">
        <f t="shared" ref="J8:J9" si="1">G8*I8</f>
        <v>154.26974999999999</v>
      </c>
      <c r="K8" s="72"/>
      <c r="L8" s="125">
        <v>3.0999999999999999E-3</v>
      </c>
      <c r="M8" s="73">
        <f t="shared" ref="M8:M34" si="2">G8*L8</f>
        <v>63.764829999999996</v>
      </c>
      <c r="N8" s="72"/>
      <c r="O8" s="125">
        <v>0</v>
      </c>
      <c r="P8" s="73">
        <f t="shared" ref="P8:P34" si="3">G8*O8</f>
        <v>0</v>
      </c>
      <c r="Q8" s="67"/>
      <c r="R8" s="74">
        <f t="shared" ref="R8:R28" si="4">I8+L8+O8</f>
        <v>1.06E-2</v>
      </c>
      <c r="S8" s="72"/>
      <c r="T8" s="125">
        <v>2.5000000000000001E-3</v>
      </c>
      <c r="U8" s="73">
        <f t="shared" si="0"/>
        <v>51.423249999999996</v>
      </c>
      <c r="V8" s="75"/>
    </row>
    <row r="9" spans="2:28" s="76" customFormat="1" ht="15" x14ac:dyDescent="0.25">
      <c r="B9" s="70"/>
      <c r="C9" s="122" t="s">
        <v>103</v>
      </c>
      <c r="D9" s="122" t="s">
        <v>122</v>
      </c>
      <c r="E9" s="123" t="s">
        <v>123</v>
      </c>
      <c r="F9" s="123" t="s">
        <v>124</v>
      </c>
      <c r="G9" s="124">
        <v>5265.18</v>
      </c>
      <c r="H9" s="72"/>
      <c r="I9" s="125">
        <v>5.4999999999999997E-3</v>
      </c>
      <c r="J9" s="73">
        <f t="shared" si="1"/>
        <v>28.958490000000001</v>
      </c>
      <c r="K9" s="72"/>
      <c r="L9" s="125">
        <v>2.3999999999999998E-3</v>
      </c>
      <c r="M9" s="73">
        <f t="shared" si="2"/>
        <v>12.636431999999999</v>
      </c>
      <c r="N9" s="72"/>
      <c r="O9" s="125">
        <v>0</v>
      </c>
      <c r="P9" s="73">
        <f t="shared" si="3"/>
        <v>0</v>
      </c>
      <c r="Q9" s="67"/>
      <c r="R9" s="74">
        <f t="shared" si="4"/>
        <v>7.899999999999999E-3</v>
      </c>
      <c r="S9" s="72"/>
      <c r="T9" s="125">
        <v>3.0000000000000001E-3</v>
      </c>
      <c r="U9" s="73">
        <f t="shared" si="0"/>
        <v>15.795540000000001</v>
      </c>
      <c r="V9" s="75"/>
    </row>
    <row r="10" spans="2:28" s="76" customFormat="1" ht="12" x14ac:dyDescent="0.2">
      <c r="B10" s="70"/>
      <c r="C10" s="71"/>
      <c r="D10" s="71"/>
      <c r="E10" s="71"/>
      <c r="F10" s="71"/>
      <c r="G10" s="72"/>
      <c r="H10" s="72"/>
      <c r="I10" s="115"/>
      <c r="J10" s="73"/>
      <c r="K10" s="72"/>
      <c r="L10" s="115"/>
      <c r="M10" s="73"/>
      <c r="N10" s="72"/>
      <c r="O10" s="115"/>
      <c r="P10" s="73"/>
      <c r="Q10" s="67"/>
      <c r="R10" s="74"/>
      <c r="S10" s="72"/>
      <c r="T10" s="115"/>
      <c r="U10" s="73"/>
      <c r="V10" s="75"/>
    </row>
    <row r="11" spans="2:28" s="55" customFormat="1" ht="12" x14ac:dyDescent="0.2">
      <c r="B11" s="62"/>
      <c r="C11" s="63" t="s">
        <v>49</v>
      </c>
      <c r="D11" s="64"/>
      <c r="E11" s="64"/>
      <c r="F11" s="64"/>
      <c r="G11" s="65"/>
      <c r="H11" s="65"/>
      <c r="I11" s="114"/>
      <c r="J11" s="66"/>
      <c r="K11" s="65"/>
      <c r="L11" s="114"/>
      <c r="M11" s="73"/>
      <c r="N11" s="65"/>
      <c r="O11" s="115"/>
      <c r="P11" s="73"/>
      <c r="Q11" s="67"/>
      <c r="R11" s="74"/>
      <c r="S11" s="65"/>
      <c r="T11" s="114"/>
      <c r="U11" s="73"/>
      <c r="V11" s="69"/>
    </row>
    <row r="12" spans="2:28" s="76" customFormat="1" ht="15" x14ac:dyDescent="0.25">
      <c r="B12" s="70"/>
      <c r="C12" s="118" t="s">
        <v>157</v>
      </c>
      <c r="D12" s="118" t="s">
        <v>158</v>
      </c>
      <c r="E12" s="119" t="s">
        <v>159</v>
      </c>
      <c r="F12" s="119" t="s">
        <v>159</v>
      </c>
      <c r="G12" s="124">
        <v>278198</v>
      </c>
      <c r="H12" s="72"/>
      <c r="I12" s="120">
        <v>0</v>
      </c>
      <c r="J12" s="73">
        <f t="shared" ref="J12:J34" si="5">G12*I12</f>
        <v>0</v>
      </c>
      <c r="K12" s="72"/>
      <c r="L12" s="120">
        <v>0</v>
      </c>
      <c r="M12" s="73">
        <f t="shared" si="2"/>
        <v>0</v>
      </c>
      <c r="N12" s="72"/>
      <c r="O12" s="120">
        <v>0</v>
      </c>
      <c r="P12" s="73">
        <f t="shared" si="3"/>
        <v>0</v>
      </c>
      <c r="Q12" s="67"/>
      <c r="R12" s="74">
        <f t="shared" si="4"/>
        <v>0</v>
      </c>
      <c r="S12" s="72"/>
      <c r="T12" s="120">
        <v>0</v>
      </c>
      <c r="U12" s="73">
        <f t="shared" ref="U12:U34" si="6">G12*T12</f>
        <v>0</v>
      </c>
      <c r="V12" s="61"/>
      <c r="X12" s="77"/>
      <c r="Y12" s="78"/>
      <c r="Z12" s="79"/>
      <c r="AA12" s="78"/>
      <c r="AB12" s="80"/>
    </row>
    <row r="13" spans="2:28" s="76" customFormat="1" ht="15" x14ac:dyDescent="0.25">
      <c r="B13" s="70"/>
      <c r="C13" s="122" t="s">
        <v>86</v>
      </c>
      <c r="D13" s="122" t="s">
        <v>87</v>
      </c>
      <c r="E13" s="123" t="s">
        <v>88</v>
      </c>
      <c r="F13" s="123" t="s">
        <v>85</v>
      </c>
      <c r="G13" s="124">
        <v>57154.36</v>
      </c>
      <c r="H13" s="72"/>
      <c r="I13" s="125">
        <v>7.7999999999999996E-3</v>
      </c>
      <c r="J13" s="73">
        <f t="shared" si="5"/>
        <v>445.80400800000001</v>
      </c>
      <c r="K13" s="72"/>
      <c r="L13" s="125">
        <v>-1.1000000000000001E-3</v>
      </c>
      <c r="M13" s="73">
        <f t="shared" si="2"/>
        <v>-62.869796000000001</v>
      </c>
      <c r="N13" s="72"/>
      <c r="O13" s="125">
        <v>0</v>
      </c>
      <c r="P13" s="73">
        <f t="shared" si="3"/>
        <v>0</v>
      </c>
      <c r="Q13" s="67"/>
      <c r="R13" s="74">
        <f t="shared" si="4"/>
        <v>6.6999999999999994E-3</v>
      </c>
      <c r="S13" s="72"/>
      <c r="T13" s="125">
        <v>2.5000000000000001E-3</v>
      </c>
      <c r="U13" s="73">
        <f t="shared" si="6"/>
        <v>142.88589999999999</v>
      </c>
      <c r="V13" s="61"/>
      <c r="X13" s="81"/>
      <c r="Y13" s="82"/>
      <c r="Z13" s="79"/>
      <c r="AA13" s="82"/>
      <c r="AB13" s="80"/>
    </row>
    <row r="14" spans="2:28" s="76" customFormat="1" ht="15" x14ac:dyDescent="0.25">
      <c r="B14" s="70"/>
      <c r="C14" s="122" t="s">
        <v>89</v>
      </c>
      <c r="D14" s="122" t="s">
        <v>90</v>
      </c>
      <c r="E14" s="123" t="s">
        <v>91</v>
      </c>
      <c r="F14" s="123" t="s">
        <v>85</v>
      </c>
      <c r="G14" s="124">
        <v>68292.31</v>
      </c>
      <c r="H14" s="72"/>
      <c r="I14" s="125">
        <v>4.5999999999999999E-3</v>
      </c>
      <c r="J14" s="73">
        <f t="shared" si="5"/>
        <v>314.14462599999996</v>
      </c>
      <c r="K14" s="72"/>
      <c r="L14" s="125">
        <v>4.0000000000000002E-4</v>
      </c>
      <c r="M14" s="73">
        <f t="shared" si="2"/>
        <v>27.316924</v>
      </c>
      <c r="N14" s="72"/>
      <c r="O14" s="125">
        <v>0</v>
      </c>
      <c r="P14" s="73">
        <f t="shared" si="3"/>
        <v>0</v>
      </c>
      <c r="Q14" s="67"/>
      <c r="R14" s="74">
        <f t="shared" si="4"/>
        <v>5.0000000000000001E-3</v>
      </c>
      <c r="S14" s="72"/>
      <c r="T14" s="125">
        <v>2.5000000000000001E-3</v>
      </c>
      <c r="U14" s="73">
        <f t="shared" si="6"/>
        <v>170.73077499999999</v>
      </c>
      <c r="V14" s="61"/>
      <c r="X14" s="81"/>
      <c r="Y14" s="82"/>
      <c r="Z14" s="79"/>
      <c r="AA14" s="82"/>
      <c r="AB14" s="80"/>
    </row>
    <row r="15" spans="2:28" s="76" customFormat="1" ht="15" x14ac:dyDescent="0.25">
      <c r="B15" s="70"/>
      <c r="C15" s="122" t="s">
        <v>92</v>
      </c>
      <c r="D15" s="122" t="s">
        <v>93</v>
      </c>
      <c r="E15" s="123" t="s">
        <v>94</v>
      </c>
      <c r="F15" s="123" t="s">
        <v>95</v>
      </c>
      <c r="G15" s="124">
        <v>44301.37</v>
      </c>
      <c r="H15" s="72"/>
      <c r="I15" s="125">
        <v>8.8999999999999999E-3</v>
      </c>
      <c r="J15" s="73">
        <f t="shared" si="5"/>
        <v>394.28219300000001</v>
      </c>
      <c r="K15" s="72"/>
      <c r="L15" s="125">
        <v>3.0000000000000001E-3</v>
      </c>
      <c r="M15" s="73">
        <f t="shared" si="2"/>
        <v>132.90411</v>
      </c>
      <c r="N15" s="72"/>
      <c r="O15" s="125">
        <v>0</v>
      </c>
      <c r="P15" s="73">
        <f t="shared" si="3"/>
        <v>0</v>
      </c>
      <c r="Q15" s="67"/>
      <c r="R15" s="74">
        <f t="shared" si="4"/>
        <v>1.1900000000000001E-2</v>
      </c>
      <c r="S15" s="72"/>
      <c r="T15" s="125">
        <v>5.0000000000000001E-3</v>
      </c>
      <c r="U15" s="73">
        <f t="shared" si="6"/>
        <v>221.50685000000001</v>
      </c>
      <c r="V15" s="61"/>
      <c r="X15" s="81"/>
      <c r="Y15" s="82"/>
      <c r="Z15" s="79"/>
      <c r="AA15" s="82"/>
      <c r="AB15" s="80"/>
    </row>
    <row r="16" spans="2:28" s="76" customFormat="1" ht="15" x14ac:dyDescent="0.25">
      <c r="B16" s="70"/>
      <c r="C16" s="122" t="s">
        <v>99</v>
      </c>
      <c r="D16" s="122" t="s">
        <v>100</v>
      </c>
      <c r="E16" s="123" t="s">
        <v>101</v>
      </c>
      <c r="F16" s="123" t="s">
        <v>102</v>
      </c>
      <c r="G16" s="124">
        <v>7459.3</v>
      </c>
      <c r="H16" s="72"/>
      <c r="I16" s="125">
        <v>1.0999999999999999E-2</v>
      </c>
      <c r="J16" s="73">
        <f t="shared" si="5"/>
        <v>82.052300000000002</v>
      </c>
      <c r="K16" s="72"/>
      <c r="L16" s="125">
        <v>2.8E-3</v>
      </c>
      <c r="M16" s="73">
        <f t="shared" si="2"/>
        <v>20.886040000000001</v>
      </c>
      <c r="N16" s="72"/>
      <c r="O16" s="125">
        <v>0</v>
      </c>
      <c r="P16" s="73">
        <f t="shared" si="3"/>
        <v>0</v>
      </c>
      <c r="Q16" s="67"/>
      <c r="R16" s="74">
        <f t="shared" si="4"/>
        <v>1.38E-2</v>
      </c>
      <c r="S16" s="72"/>
      <c r="T16" s="125">
        <v>5.0000000000000001E-3</v>
      </c>
      <c r="U16" s="73">
        <f t="shared" si="6"/>
        <v>37.296500000000002</v>
      </c>
      <c r="V16" s="61"/>
      <c r="X16" s="81"/>
      <c r="Y16" s="82"/>
      <c r="Z16" s="79"/>
      <c r="AA16" s="82"/>
      <c r="AB16" s="80"/>
    </row>
    <row r="17" spans="2:28" s="76" customFormat="1" ht="15" x14ac:dyDescent="0.25">
      <c r="B17" s="70"/>
      <c r="C17" s="122" t="s">
        <v>107</v>
      </c>
      <c r="D17" s="122" t="s">
        <v>108</v>
      </c>
      <c r="E17" s="123" t="s">
        <v>109</v>
      </c>
      <c r="F17" s="123" t="s">
        <v>102</v>
      </c>
      <c r="G17" s="124">
        <v>19024.14</v>
      </c>
      <c r="H17" s="72"/>
      <c r="I17" s="125">
        <v>7.1000000000000004E-3</v>
      </c>
      <c r="J17" s="73">
        <f t="shared" si="5"/>
        <v>135.071394</v>
      </c>
      <c r="K17" s="72"/>
      <c r="L17" s="125">
        <v>2.2000000000000001E-3</v>
      </c>
      <c r="M17" s="73">
        <f t="shared" si="2"/>
        <v>41.853107999999999</v>
      </c>
      <c r="N17" s="72"/>
      <c r="O17" s="125">
        <v>0</v>
      </c>
      <c r="P17" s="73">
        <f t="shared" si="3"/>
        <v>0</v>
      </c>
      <c r="Q17" s="67"/>
      <c r="R17" s="74">
        <f t="shared" si="4"/>
        <v>9.300000000000001E-3</v>
      </c>
      <c r="S17" s="72"/>
      <c r="T17" s="125">
        <v>6.4999999999999997E-3</v>
      </c>
      <c r="U17" s="73">
        <f t="shared" si="6"/>
        <v>123.65691</v>
      </c>
      <c r="V17" s="61"/>
      <c r="X17" s="77"/>
      <c r="Y17" s="78"/>
      <c r="Z17" s="79"/>
      <c r="AA17" s="78"/>
      <c r="AB17" s="80"/>
    </row>
    <row r="18" spans="2:28" s="76" customFormat="1" ht="15" x14ac:dyDescent="0.25">
      <c r="B18" s="70"/>
      <c r="C18" s="122" t="s">
        <v>110</v>
      </c>
      <c r="D18" s="122" t="s">
        <v>111</v>
      </c>
      <c r="E18" s="123" t="s">
        <v>112</v>
      </c>
      <c r="F18" s="123" t="s">
        <v>102</v>
      </c>
      <c r="G18" s="124">
        <v>6432.53</v>
      </c>
      <c r="H18" s="72"/>
      <c r="I18" s="125">
        <v>8.5000000000000006E-3</v>
      </c>
      <c r="J18" s="73">
        <f t="shared" si="5"/>
        <v>54.676504999999999</v>
      </c>
      <c r="K18" s="72"/>
      <c r="L18" s="125">
        <v>1.9E-3</v>
      </c>
      <c r="M18" s="73">
        <f t="shared" si="2"/>
        <v>12.221807</v>
      </c>
      <c r="N18" s="72"/>
      <c r="O18" s="125">
        <v>0</v>
      </c>
      <c r="P18" s="73">
        <f t="shared" si="3"/>
        <v>0</v>
      </c>
      <c r="Q18" s="67"/>
      <c r="R18" s="74">
        <f t="shared" si="4"/>
        <v>1.0400000000000001E-2</v>
      </c>
      <c r="S18" s="72"/>
      <c r="T18" s="125">
        <v>6.4999999999999997E-3</v>
      </c>
      <c r="U18" s="73">
        <f t="shared" si="6"/>
        <v>41.811444999999999</v>
      </c>
      <c r="V18" s="61"/>
      <c r="X18" s="81"/>
      <c r="Y18" s="82"/>
      <c r="Z18" s="79"/>
      <c r="AA18" s="82"/>
      <c r="AB18" s="80"/>
    </row>
    <row r="19" spans="2:28" s="76" customFormat="1" ht="15" x14ac:dyDescent="0.25">
      <c r="B19" s="70"/>
      <c r="C19" s="122" t="s">
        <v>113</v>
      </c>
      <c r="D19" s="122" t="s">
        <v>114</v>
      </c>
      <c r="E19" s="123" t="s">
        <v>115</v>
      </c>
      <c r="F19" s="123" t="s">
        <v>116</v>
      </c>
      <c r="G19" s="124">
        <v>16837.45</v>
      </c>
      <c r="H19" s="72"/>
      <c r="I19" s="125">
        <v>0.01</v>
      </c>
      <c r="J19" s="73">
        <f t="shared" si="5"/>
        <v>168.37450000000001</v>
      </c>
      <c r="K19" s="72"/>
      <c r="L19" s="125">
        <v>-4.0000000000000002E-4</v>
      </c>
      <c r="M19" s="73">
        <f t="shared" si="2"/>
        <v>-6.7349800000000002</v>
      </c>
      <c r="N19" s="72"/>
      <c r="O19" s="125">
        <v>0</v>
      </c>
      <c r="P19" s="73">
        <f t="shared" si="3"/>
        <v>0</v>
      </c>
      <c r="Q19" s="67"/>
      <c r="R19" s="74">
        <f t="shared" si="4"/>
        <v>9.6000000000000009E-3</v>
      </c>
      <c r="S19" s="72"/>
      <c r="T19" s="125">
        <v>3.5000000000000001E-3</v>
      </c>
      <c r="U19" s="73">
        <f t="shared" si="6"/>
        <v>58.931075000000007</v>
      </c>
      <c r="V19" s="61"/>
      <c r="X19" s="77"/>
      <c r="Y19" s="78"/>
      <c r="Z19" s="79"/>
      <c r="AA19" s="78"/>
      <c r="AB19" s="80"/>
    </row>
    <row r="20" spans="2:28" s="76" customFormat="1" ht="15" x14ac:dyDescent="0.25">
      <c r="B20" s="70"/>
      <c r="C20" s="122" t="s">
        <v>117</v>
      </c>
      <c r="D20" s="122" t="s">
        <v>118</v>
      </c>
      <c r="E20" s="123" t="s">
        <v>119</v>
      </c>
      <c r="F20" s="123" t="s">
        <v>95</v>
      </c>
      <c r="G20" s="124">
        <v>6986.3</v>
      </c>
      <c r="H20" s="72"/>
      <c r="I20" s="125">
        <v>8.8999999999999999E-3</v>
      </c>
      <c r="J20" s="73">
        <f t="shared" si="5"/>
        <v>62.178069999999998</v>
      </c>
      <c r="K20" s="72"/>
      <c r="L20" s="125">
        <v>2.8999999999999998E-3</v>
      </c>
      <c r="M20" s="73">
        <f t="shared" si="2"/>
        <v>20.260269999999998</v>
      </c>
      <c r="N20" s="72"/>
      <c r="O20" s="125">
        <v>0</v>
      </c>
      <c r="P20" s="73">
        <f t="shared" si="3"/>
        <v>0</v>
      </c>
      <c r="Q20" s="67"/>
      <c r="R20" s="74">
        <f t="shared" si="4"/>
        <v>1.18E-2</v>
      </c>
      <c r="S20" s="72"/>
      <c r="T20" s="125">
        <v>5.0000000000000001E-3</v>
      </c>
      <c r="U20" s="73">
        <f t="shared" si="6"/>
        <v>34.9315</v>
      </c>
      <c r="V20" s="61"/>
      <c r="X20" s="83"/>
      <c r="Y20" s="84"/>
      <c r="Z20" s="79"/>
      <c r="AA20" s="84"/>
      <c r="AB20" s="80"/>
    </row>
    <row r="21" spans="2:28" s="76" customFormat="1" ht="15" x14ac:dyDescent="0.25">
      <c r="B21" s="70"/>
      <c r="C21" s="122" t="s">
        <v>86</v>
      </c>
      <c r="D21" s="122" t="s">
        <v>120</v>
      </c>
      <c r="E21" s="123" t="s">
        <v>121</v>
      </c>
      <c r="F21" s="123" t="s">
        <v>85</v>
      </c>
      <c r="G21" s="124">
        <v>11913.54</v>
      </c>
      <c r="H21" s="72"/>
      <c r="I21" s="125">
        <v>3.0000000000000001E-3</v>
      </c>
      <c r="J21" s="73">
        <f t="shared" si="5"/>
        <v>35.74062</v>
      </c>
      <c r="K21" s="72"/>
      <c r="L21" s="125">
        <v>5.0000000000000001E-4</v>
      </c>
      <c r="M21" s="73">
        <f t="shared" si="2"/>
        <v>5.9567700000000006</v>
      </c>
      <c r="N21" s="72"/>
      <c r="O21" s="125">
        <v>0</v>
      </c>
      <c r="P21" s="73">
        <f t="shared" si="3"/>
        <v>0</v>
      </c>
      <c r="Q21" s="67"/>
      <c r="R21" s="74">
        <f t="shared" si="4"/>
        <v>3.5000000000000001E-3</v>
      </c>
      <c r="S21" s="72"/>
      <c r="T21" s="125">
        <v>2.5000000000000001E-3</v>
      </c>
      <c r="U21" s="73">
        <f t="shared" si="6"/>
        <v>29.783850000000001</v>
      </c>
      <c r="V21" s="61"/>
      <c r="X21" s="83"/>
      <c r="Y21" s="84"/>
      <c r="Z21" s="79"/>
      <c r="AA21" s="84"/>
      <c r="AB21" s="80"/>
    </row>
    <row r="22" spans="2:28" s="76" customFormat="1" ht="15" x14ac:dyDescent="0.25">
      <c r="B22" s="70"/>
      <c r="C22" s="122" t="s">
        <v>110</v>
      </c>
      <c r="D22" s="122" t="s">
        <v>125</v>
      </c>
      <c r="E22" s="123" t="s">
        <v>126</v>
      </c>
      <c r="F22" s="123" t="s">
        <v>85</v>
      </c>
      <c r="G22" s="124">
        <v>3899.11</v>
      </c>
      <c r="H22" s="72"/>
      <c r="I22" s="125">
        <v>8.5000000000000006E-3</v>
      </c>
      <c r="J22" s="73">
        <f t="shared" si="5"/>
        <v>33.142435000000006</v>
      </c>
      <c r="K22" s="72"/>
      <c r="L22" s="125">
        <v>5.0000000000000001E-4</v>
      </c>
      <c r="M22" s="73">
        <f t="shared" si="2"/>
        <v>1.9495550000000001</v>
      </c>
      <c r="N22" s="72"/>
      <c r="O22" s="125">
        <v>0</v>
      </c>
      <c r="P22" s="73">
        <f t="shared" si="3"/>
        <v>0</v>
      </c>
      <c r="Q22" s="67"/>
      <c r="R22" s="74">
        <f t="shared" si="4"/>
        <v>9.0000000000000011E-3</v>
      </c>
      <c r="S22" s="72"/>
      <c r="T22" s="125">
        <v>2.5000000000000001E-3</v>
      </c>
      <c r="U22" s="73">
        <f t="shared" si="6"/>
        <v>9.7477750000000007</v>
      </c>
      <c r="V22" s="61"/>
      <c r="X22" s="83"/>
      <c r="Y22" s="84"/>
      <c r="Z22" s="79"/>
      <c r="AA22" s="84"/>
      <c r="AB22" s="80"/>
    </row>
    <row r="23" spans="2:28" s="76" customFormat="1" ht="15" x14ac:dyDescent="0.25">
      <c r="B23" s="70"/>
      <c r="C23" s="122" t="s">
        <v>127</v>
      </c>
      <c r="D23" s="122" t="s">
        <v>128</v>
      </c>
      <c r="E23" s="123" t="s">
        <v>129</v>
      </c>
      <c r="F23" s="123" t="s">
        <v>85</v>
      </c>
      <c r="G23" s="124">
        <v>3478.97</v>
      </c>
      <c r="H23" s="72"/>
      <c r="I23" s="125">
        <v>7.7999999999999996E-3</v>
      </c>
      <c r="J23" s="73">
        <f t="shared" si="5"/>
        <v>27.135965999999996</v>
      </c>
      <c r="K23" s="72"/>
      <c r="L23" s="125">
        <v>-6.9999999999999999E-4</v>
      </c>
      <c r="M23" s="73">
        <f t="shared" si="2"/>
        <v>-2.435279</v>
      </c>
      <c r="N23" s="72"/>
      <c r="O23" s="125">
        <v>0</v>
      </c>
      <c r="P23" s="73">
        <f t="shared" si="3"/>
        <v>0</v>
      </c>
      <c r="Q23" s="67"/>
      <c r="R23" s="74">
        <f t="shared" si="4"/>
        <v>7.0999999999999995E-3</v>
      </c>
      <c r="S23" s="72"/>
      <c r="T23" s="125">
        <v>2.5000000000000001E-3</v>
      </c>
      <c r="U23" s="73">
        <f t="shared" si="6"/>
        <v>8.6974249999999991</v>
      </c>
      <c r="V23" s="61"/>
      <c r="X23" s="83"/>
      <c r="Y23" s="84"/>
      <c r="Z23" s="79"/>
      <c r="AA23" s="84"/>
      <c r="AB23" s="80"/>
    </row>
    <row r="24" spans="2:28" s="76" customFormat="1" ht="15" x14ac:dyDescent="0.25">
      <c r="B24" s="70"/>
      <c r="C24" s="122" t="s">
        <v>99</v>
      </c>
      <c r="D24" s="122" t="s">
        <v>130</v>
      </c>
      <c r="E24" s="123" t="s">
        <v>131</v>
      </c>
      <c r="F24" s="123" t="s">
        <v>95</v>
      </c>
      <c r="G24" s="124">
        <v>3330.46</v>
      </c>
      <c r="H24" s="72"/>
      <c r="I24" s="125">
        <v>7.7000000000000002E-3</v>
      </c>
      <c r="J24" s="73">
        <f t="shared" si="5"/>
        <v>25.644542000000001</v>
      </c>
      <c r="K24" s="72"/>
      <c r="L24" s="125">
        <v>4.4999999999999997E-3</v>
      </c>
      <c r="M24" s="73">
        <f t="shared" si="2"/>
        <v>14.987069999999999</v>
      </c>
      <c r="N24" s="72"/>
      <c r="O24" s="125">
        <v>0</v>
      </c>
      <c r="P24" s="73">
        <f t="shared" si="3"/>
        <v>0</v>
      </c>
      <c r="Q24" s="67"/>
      <c r="R24" s="74">
        <f t="shared" si="4"/>
        <v>1.2199999999999999E-2</v>
      </c>
      <c r="S24" s="72"/>
      <c r="T24" s="125">
        <v>5.0000000000000001E-3</v>
      </c>
      <c r="U24" s="73">
        <f t="shared" si="6"/>
        <v>16.6523</v>
      </c>
      <c r="V24" s="61"/>
      <c r="X24" s="83"/>
      <c r="Y24" s="84"/>
      <c r="Z24" s="79"/>
      <c r="AA24" s="84"/>
      <c r="AB24" s="80"/>
    </row>
    <row r="25" spans="2:28" s="76" customFormat="1" ht="15" x14ac:dyDescent="0.25">
      <c r="B25" s="70"/>
      <c r="C25" s="122" t="s">
        <v>113</v>
      </c>
      <c r="D25" s="122" t="s">
        <v>132</v>
      </c>
      <c r="E25" s="122" t="s">
        <v>133</v>
      </c>
      <c r="F25" s="122" t="s">
        <v>116</v>
      </c>
      <c r="G25" s="124">
        <v>2075.34</v>
      </c>
      <c r="H25" s="72"/>
      <c r="I25" s="125">
        <v>7.7999999999999996E-3</v>
      </c>
      <c r="J25" s="73">
        <f t="shared" si="5"/>
        <v>16.187652</v>
      </c>
      <c r="K25" s="72"/>
      <c r="L25" s="125">
        <v>1E-3</v>
      </c>
      <c r="M25" s="73">
        <f t="shared" si="2"/>
        <v>2.0753400000000002</v>
      </c>
      <c r="N25" s="72"/>
      <c r="O25" s="125">
        <v>0</v>
      </c>
      <c r="P25" s="73">
        <f t="shared" si="3"/>
        <v>0</v>
      </c>
      <c r="Q25" s="67"/>
      <c r="R25" s="74">
        <f t="shared" si="4"/>
        <v>8.7999999999999988E-3</v>
      </c>
      <c r="S25" s="72"/>
      <c r="T25" s="125">
        <v>6.0000000000000001E-3</v>
      </c>
      <c r="U25" s="73">
        <f t="shared" si="6"/>
        <v>12.452040000000002</v>
      </c>
      <c r="V25" s="61"/>
      <c r="X25" s="83"/>
      <c r="Y25" s="84"/>
      <c r="Z25" s="79"/>
      <c r="AA25" s="84"/>
      <c r="AB25" s="80"/>
    </row>
    <row r="26" spans="2:28" s="76" customFormat="1" ht="15" x14ac:dyDescent="0.25">
      <c r="B26" s="70"/>
      <c r="C26" s="122" t="s">
        <v>110</v>
      </c>
      <c r="D26" s="122" t="s">
        <v>134</v>
      </c>
      <c r="E26" s="123" t="s">
        <v>135</v>
      </c>
      <c r="F26" s="123" t="s">
        <v>116</v>
      </c>
      <c r="G26" s="124">
        <v>1612.31</v>
      </c>
      <c r="H26" s="72"/>
      <c r="I26" s="125">
        <v>9.9000000000000008E-3</v>
      </c>
      <c r="J26" s="73">
        <f t="shared" si="5"/>
        <v>15.961869</v>
      </c>
      <c r="K26" s="72"/>
      <c r="L26" s="125">
        <v>3.3999999999999998E-3</v>
      </c>
      <c r="M26" s="73">
        <f t="shared" si="2"/>
        <v>5.4818539999999993</v>
      </c>
      <c r="N26" s="72"/>
      <c r="O26" s="125">
        <v>0</v>
      </c>
      <c r="P26" s="73">
        <f t="shared" si="3"/>
        <v>0</v>
      </c>
      <c r="Q26" s="67"/>
      <c r="R26" s="74">
        <f t="shared" si="4"/>
        <v>1.3300000000000001E-2</v>
      </c>
      <c r="S26" s="72"/>
      <c r="T26" s="125">
        <v>6.0000000000000001E-3</v>
      </c>
      <c r="U26" s="73">
        <f t="shared" si="6"/>
        <v>9.6738599999999995</v>
      </c>
      <c r="V26" s="61"/>
      <c r="X26" s="83"/>
      <c r="Y26" s="84"/>
      <c r="Z26" s="79"/>
      <c r="AA26" s="84"/>
      <c r="AB26" s="80"/>
    </row>
    <row r="27" spans="2:28" s="76" customFormat="1" ht="15" x14ac:dyDescent="0.25">
      <c r="B27" s="70"/>
      <c r="C27" s="122" t="s">
        <v>113</v>
      </c>
      <c r="D27" s="122" t="s">
        <v>136</v>
      </c>
      <c r="E27" s="123" t="s">
        <v>137</v>
      </c>
      <c r="F27" s="123" t="s">
        <v>85</v>
      </c>
      <c r="G27" s="124">
        <v>1505.33</v>
      </c>
      <c r="H27" s="72"/>
      <c r="I27" s="125">
        <v>7.7999999999999996E-3</v>
      </c>
      <c r="J27" s="73">
        <v>0</v>
      </c>
      <c r="K27" s="72"/>
      <c r="L27" s="125">
        <v>-1.1000000000000001E-3</v>
      </c>
      <c r="M27" s="73">
        <f t="shared" si="2"/>
        <v>-1.6558630000000001</v>
      </c>
      <c r="N27" s="72"/>
      <c r="O27" s="125">
        <v>0</v>
      </c>
      <c r="P27" s="73">
        <f t="shared" si="3"/>
        <v>0</v>
      </c>
      <c r="Q27" s="67"/>
      <c r="R27" s="74">
        <f t="shared" si="4"/>
        <v>6.6999999999999994E-3</v>
      </c>
      <c r="S27" s="72"/>
      <c r="T27" s="125">
        <v>2.5000000000000001E-3</v>
      </c>
      <c r="U27" s="73">
        <f t="shared" si="6"/>
        <v>3.763325</v>
      </c>
      <c r="V27" s="61"/>
      <c r="X27" s="83"/>
      <c r="Y27" s="84"/>
      <c r="Z27" s="79"/>
      <c r="AA27" s="84"/>
      <c r="AB27" s="80"/>
    </row>
    <row r="28" spans="2:28" s="76" customFormat="1" ht="15" x14ac:dyDescent="0.25">
      <c r="B28" s="70"/>
      <c r="C28" s="122" t="s">
        <v>138</v>
      </c>
      <c r="D28" s="122" t="s">
        <v>139</v>
      </c>
      <c r="E28" s="123" t="s">
        <v>140</v>
      </c>
      <c r="F28" s="123" t="s">
        <v>116</v>
      </c>
      <c r="G28" s="124">
        <v>1003.02</v>
      </c>
      <c r="H28" s="72"/>
      <c r="I28" s="125">
        <v>1.4999999999999999E-2</v>
      </c>
      <c r="J28" s="73">
        <v>0</v>
      </c>
      <c r="K28" s="72"/>
      <c r="L28" s="125">
        <v>-1.8E-3</v>
      </c>
      <c r="M28" s="73">
        <f t="shared" si="2"/>
        <v>-1.8054359999999998</v>
      </c>
      <c r="N28" s="72"/>
      <c r="O28" s="125">
        <v>0</v>
      </c>
      <c r="P28" s="73">
        <f t="shared" si="3"/>
        <v>0</v>
      </c>
      <c r="Q28" s="67"/>
      <c r="R28" s="74">
        <f t="shared" si="4"/>
        <v>1.32E-2</v>
      </c>
      <c r="S28" s="72"/>
      <c r="T28" s="125">
        <v>3.5000000000000001E-3</v>
      </c>
      <c r="U28" s="73">
        <f t="shared" si="6"/>
        <v>3.51057</v>
      </c>
      <c r="V28" s="61"/>
      <c r="X28" s="83"/>
      <c r="Y28" s="84"/>
      <c r="Z28" s="79"/>
      <c r="AA28" s="84"/>
      <c r="AB28" s="80"/>
    </row>
    <row r="29" spans="2:28" s="76" customFormat="1" ht="15" x14ac:dyDescent="0.25">
      <c r="B29" s="70"/>
      <c r="C29" s="122" t="s">
        <v>141</v>
      </c>
      <c r="D29" s="122" t="s">
        <v>142</v>
      </c>
      <c r="E29" s="123" t="s">
        <v>143</v>
      </c>
      <c r="F29" s="123" t="s">
        <v>85</v>
      </c>
      <c r="G29" s="122">
        <v>478.09</v>
      </c>
      <c r="H29" s="72"/>
      <c r="I29" s="125">
        <v>4.4999999999999997E-3</v>
      </c>
      <c r="J29" s="73">
        <v>0</v>
      </c>
      <c r="K29" s="72"/>
      <c r="L29" s="125">
        <v>2.9999999999999997E-4</v>
      </c>
      <c r="M29" s="73">
        <f>G29*L29</f>
        <v>0.14342699999999997</v>
      </c>
      <c r="N29" s="72"/>
      <c r="O29" s="125">
        <v>0</v>
      </c>
      <c r="P29" s="73">
        <f>G29*O29</f>
        <v>0</v>
      </c>
      <c r="Q29" s="67"/>
      <c r="R29" s="74">
        <v>0</v>
      </c>
      <c r="S29" s="72"/>
      <c r="T29" s="125">
        <v>2.5000000000000001E-3</v>
      </c>
      <c r="U29" s="73">
        <f>G29*T29</f>
        <v>1.195225</v>
      </c>
      <c r="V29" s="61"/>
      <c r="X29" s="83"/>
      <c r="Y29" s="84"/>
      <c r="Z29" s="79"/>
      <c r="AA29" s="84"/>
      <c r="AB29" s="80"/>
    </row>
    <row r="30" spans="2:28" s="76" customFormat="1" ht="15" x14ac:dyDescent="0.25">
      <c r="B30" s="70"/>
      <c r="C30" s="122" t="s">
        <v>99</v>
      </c>
      <c r="D30" s="122" t="s">
        <v>144</v>
      </c>
      <c r="E30" s="123" t="s">
        <v>145</v>
      </c>
      <c r="F30" s="123" t="s">
        <v>85</v>
      </c>
      <c r="G30" s="122">
        <v>414.13</v>
      </c>
      <c r="H30" s="72"/>
      <c r="I30" s="125">
        <v>8.9999999999999993E-3</v>
      </c>
      <c r="J30" s="73">
        <v>0</v>
      </c>
      <c r="K30" s="72"/>
      <c r="L30" s="125">
        <v>1.2999999999999999E-3</v>
      </c>
      <c r="M30" s="73">
        <f>G30*L30</f>
        <v>0.53836899999999999</v>
      </c>
      <c r="N30" s="72"/>
      <c r="O30" s="125">
        <v>0</v>
      </c>
      <c r="P30" s="73">
        <f>G30*O30</f>
        <v>0</v>
      </c>
      <c r="Q30" s="67"/>
      <c r="R30" s="74">
        <v>0</v>
      </c>
      <c r="S30" s="72"/>
      <c r="T30" s="125">
        <v>2.5000000000000001E-3</v>
      </c>
      <c r="U30" s="73">
        <f>G30*T30</f>
        <v>1.0353250000000001</v>
      </c>
      <c r="V30" s="61"/>
      <c r="X30" s="83"/>
      <c r="Y30" s="84"/>
      <c r="Z30" s="79"/>
      <c r="AA30" s="84"/>
      <c r="AB30" s="80"/>
    </row>
    <row r="31" spans="2:28" s="76" customFormat="1" ht="15" x14ac:dyDescent="0.25">
      <c r="B31" s="70"/>
      <c r="C31" s="122" t="s">
        <v>127</v>
      </c>
      <c r="D31" s="122" t="s">
        <v>146</v>
      </c>
      <c r="E31" s="123" t="s">
        <v>147</v>
      </c>
      <c r="F31" s="123" t="s">
        <v>116</v>
      </c>
      <c r="G31" s="122">
        <v>324.14999999999998</v>
      </c>
      <c r="H31" s="72"/>
      <c r="I31" s="125">
        <v>9.7999999999999997E-3</v>
      </c>
      <c r="J31" s="73">
        <v>0</v>
      </c>
      <c r="K31" s="72"/>
      <c r="L31" s="125">
        <v>2.8999999999999998E-3</v>
      </c>
      <c r="M31" s="73">
        <f>G31*L31</f>
        <v>0.94003499999999984</v>
      </c>
      <c r="N31" s="72"/>
      <c r="O31" s="125">
        <v>0</v>
      </c>
      <c r="P31" s="73">
        <f>G31*O31</f>
        <v>0</v>
      </c>
      <c r="Q31" s="67"/>
      <c r="R31" s="74">
        <v>0</v>
      </c>
      <c r="S31" s="72"/>
      <c r="T31" s="125">
        <v>6.0000000000000001E-3</v>
      </c>
      <c r="U31" s="73">
        <f>G31*T31</f>
        <v>1.9448999999999999</v>
      </c>
      <c r="V31" s="61"/>
      <c r="X31" s="83"/>
      <c r="Y31" s="84"/>
      <c r="Z31" s="79"/>
      <c r="AA31" s="84"/>
      <c r="AB31" s="80"/>
    </row>
    <row r="32" spans="2:28" s="76" customFormat="1" ht="15" x14ac:dyDescent="0.25">
      <c r="B32" s="70"/>
      <c r="C32" s="122" t="s">
        <v>117</v>
      </c>
      <c r="D32" s="122" t="s">
        <v>148</v>
      </c>
      <c r="E32" s="123" t="s">
        <v>149</v>
      </c>
      <c r="F32" s="123" t="s">
        <v>102</v>
      </c>
      <c r="G32" s="122">
        <v>135.07</v>
      </c>
      <c r="H32" s="72"/>
      <c r="I32" s="125">
        <v>5.7999999999999996E-3</v>
      </c>
      <c r="J32" s="73">
        <v>0</v>
      </c>
      <c r="K32" s="72"/>
      <c r="L32" s="125">
        <v>2.3E-3</v>
      </c>
      <c r="M32" s="73">
        <f>G32*L32</f>
        <v>0.31066099999999996</v>
      </c>
      <c r="N32" s="72"/>
      <c r="O32" s="125">
        <v>0</v>
      </c>
      <c r="P32" s="73">
        <f>G32*O32</f>
        <v>0</v>
      </c>
      <c r="Q32" s="67"/>
      <c r="R32" s="74">
        <v>0</v>
      </c>
      <c r="S32" s="72"/>
      <c r="T32" s="125">
        <v>6.4999999999999997E-3</v>
      </c>
      <c r="U32" s="73">
        <f>G32*T32</f>
        <v>0.87795499999999993</v>
      </c>
      <c r="V32" s="61"/>
      <c r="X32" s="83"/>
      <c r="Y32" s="84"/>
      <c r="Z32" s="79"/>
      <c r="AA32" s="84"/>
      <c r="AB32" s="80"/>
    </row>
    <row r="33" spans="2:28" s="76" customFormat="1" ht="15" x14ac:dyDescent="0.25">
      <c r="B33" s="70"/>
      <c r="C33" s="122" t="s">
        <v>150</v>
      </c>
      <c r="D33" s="126" t="s">
        <v>151</v>
      </c>
      <c r="E33" s="127" t="s">
        <v>152</v>
      </c>
      <c r="F33" s="127" t="s">
        <v>116</v>
      </c>
      <c r="G33" s="126">
        <v>41.5</v>
      </c>
      <c r="H33" s="72"/>
      <c r="I33" s="125">
        <v>6.6E-3</v>
      </c>
      <c r="J33" s="73">
        <v>0</v>
      </c>
      <c r="K33" s="72"/>
      <c r="L33" s="125">
        <v>8.6999999999999994E-3</v>
      </c>
      <c r="M33" s="73">
        <f>G33*L33</f>
        <v>0.36104999999999998</v>
      </c>
      <c r="N33" s="72"/>
      <c r="O33" s="125">
        <v>0</v>
      </c>
      <c r="P33" s="73">
        <f>G33*O33</f>
        <v>0</v>
      </c>
      <c r="Q33" s="67"/>
      <c r="R33" s="74">
        <v>0</v>
      </c>
      <c r="S33" s="72"/>
      <c r="T33" s="125">
        <v>6.0000000000000001E-3</v>
      </c>
      <c r="U33" s="73">
        <f>G33*T33</f>
        <v>0.249</v>
      </c>
      <c r="V33" s="61"/>
      <c r="X33" s="83"/>
      <c r="Y33" s="84"/>
      <c r="Z33" s="79"/>
      <c r="AA33" s="84"/>
      <c r="AB33" s="80"/>
    </row>
    <row r="34" spans="2:28" s="76" customFormat="1" ht="15" x14ac:dyDescent="0.25">
      <c r="B34" s="70"/>
      <c r="C34" s="122" t="s">
        <v>83</v>
      </c>
      <c r="D34" s="122" t="s">
        <v>82</v>
      </c>
      <c r="E34" s="123" t="s">
        <v>84</v>
      </c>
      <c r="F34" s="123" t="s">
        <v>85</v>
      </c>
      <c r="G34" s="124">
        <v>76693.64</v>
      </c>
      <c r="H34" s="72"/>
      <c r="I34" s="125">
        <v>6.7999999999999996E-3</v>
      </c>
      <c r="J34" s="73">
        <f t="shared" si="5"/>
        <v>521.516752</v>
      </c>
      <c r="K34" s="72"/>
      <c r="L34" s="125">
        <v>2.0000000000000001E-4</v>
      </c>
      <c r="M34" s="73">
        <f t="shared" si="2"/>
        <v>15.338728000000001</v>
      </c>
      <c r="N34" s="72"/>
      <c r="O34" s="125">
        <v>0</v>
      </c>
      <c r="P34" s="73">
        <f t="shared" si="3"/>
        <v>0</v>
      </c>
      <c r="Q34" s="67"/>
      <c r="R34" s="74">
        <v>0</v>
      </c>
      <c r="S34" s="72"/>
      <c r="T34" s="125">
        <v>2.5000000000000001E-3</v>
      </c>
      <c r="U34" s="73">
        <f t="shared" si="6"/>
        <v>191.73410000000001</v>
      </c>
      <c r="V34" s="61"/>
    </row>
    <row r="35" spans="2:28" s="109" customFormat="1" ht="5.25" customHeight="1" x14ac:dyDescent="0.2">
      <c r="B35" s="70"/>
      <c r="C35" s="71"/>
      <c r="D35" s="71"/>
      <c r="E35" s="71"/>
      <c r="F35" s="71"/>
      <c r="G35" s="72"/>
      <c r="H35" s="58"/>
      <c r="I35" s="87"/>
      <c r="J35" s="73"/>
      <c r="K35" s="58"/>
      <c r="L35" s="115"/>
      <c r="M35" s="73"/>
      <c r="N35" s="72"/>
      <c r="O35" s="115"/>
      <c r="P35" s="73"/>
      <c r="Q35" s="67"/>
      <c r="R35" s="74"/>
      <c r="S35" s="58"/>
      <c r="T35" s="115"/>
      <c r="U35" s="73"/>
      <c r="V35" s="75"/>
    </row>
    <row r="36" spans="2:28" s="76" customFormat="1" thickBot="1" x14ac:dyDescent="0.25">
      <c r="B36" s="56"/>
      <c r="C36" s="71"/>
      <c r="D36" s="71"/>
      <c r="E36" s="71"/>
      <c r="F36" s="71"/>
      <c r="G36" s="85">
        <f>SUM(G7:G34)</f>
        <v>664378.66999999993</v>
      </c>
      <c r="H36" s="86"/>
      <c r="I36" s="87"/>
      <c r="J36" s="88">
        <f>SUM(J7:J35)</f>
        <v>2698.4273080000003</v>
      </c>
      <c r="K36" s="89"/>
      <c r="L36" s="87"/>
      <c r="M36" s="88">
        <f>SUM(M7:M35)</f>
        <v>293.64351799999991</v>
      </c>
      <c r="N36" s="90"/>
      <c r="O36" s="87"/>
      <c r="P36" s="88">
        <f>SUM(P7:P35)</f>
        <v>0</v>
      </c>
      <c r="Q36" s="67"/>
      <c r="R36" s="91"/>
      <c r="S36" s="92"/>
      <c r="T36" s="87"/>
      <c r="U36" s="88">
        <f>SUM(U7:U35)</f>
        <v>1257.67182</v>
      </c>
      <c r="V36" s="93"/>
    </row>
    <row r="37" spans="2:28" s="47" customFormat="1" ht="5.25" customHeight="1" thickTop="1" x14ac:dyDescent="0.2">
      <c r="B37" s="56"/>
      <c r="C37" s="57"/>
      <c r="D37" s="57"/>
      <c r="E37" s="57"/>
      <c r="F37" s="57"/>
      <c r="G37" s="58"/>
      <c r="H37" s="86"/>
      <c r="I37" s="94"/>
      <c r="J37" s="116"/>
      <c r="K37" s="86"/>
      <c r="L37" s="94"/>
      <c r="M37" s="116"/>
      <c r="N37" s="72"/>
      <c r="O37" s="94"/>
      <c r="P37" s="116"/>
      <c r="Q37" s="67"/>
      <c r="R37" s="95"/>
      <c r="S37" s="86"/>
      <c r="T37" s="94"/>
      <c r="U37" s="116"/>
      <c r="V37" s="61"/>
    </row>
    <row r="38" spans="2:28" s="76" customFormat="1" ht="12" x14ac:dyDescent="0.2">
      <c r="B38" s="70"/>
      <c r="C38" s="57"/>
      <c r="D38" s="57"/>
      <c r="E38" s="57"/>
      <c r="F38" s="57"/>
      <c r="G38" s="96" t="s">
        <v>50</v>
      </c>
      <c r="H38" s="86"/>
      <c r="I38" s="97" t="s">
        <v>51</v>
      </c>
      <c r="J38" s="98">
        <f>J36/G36</f>
        <v>4.061580285231012E-3</v>
      </c>
      <c r="K38" s="86"/>
      <c r="L38" s="99" t="s">
        <v>52</v>
      </c>
      <c r="M38" s="98">
        <f>M36/G36</f>
        <v>4.4198215755481728E-4</v>
      </c>
      <c r="N38" s="86"/>
      <c r="O38" s="99" t="s">
        <v>53</v>
      </c>
      <c r="P38" s="98">
        <f>P36/G36</f>
        <v>0</v>
      </c>
      <c r="Q38" s="67"/>
      <c r="R38" s="100">
        <f>(J36+M36+P36)/G36</f>
        <v>4.5035624427858297E-3</v>
      </c>
      <c r="S38" s="86"/>
      <c r="T38" s="99" t="s">
        <v>54</v>
      </c>
      <c r="U38" s="98">
        <f>U36/G36</f>
        <v>1.8930045120202311E-3</v>
      </c>
      <c r="V38" s="75"/>
    </row>
    <row r="39" spans="2:28" s="76" customFormat="1" ht="12" customHeight="1" x14ac:dyDescent="0.2">
      <c r="B39" s="70"/>
      <c r="C39" s="57"/>
      <c r="D39" s="57"/>
      <c r="E39" s="57"/>
      <c r="F39" s="57"/>
      <c r="G39" s="96" t="s">
        <v>55</v>
      </c>
      <c r="H39" s="86"/>
      <c r="I39" s="155" t="s">
        <v>56</v>
      </c>
      <c r="J39" s="156"/>
      <c r="K39" s="86"/>
      <c r="L39" s="155" t="s">
        <v>56</v>
      </c>
      <c r="M39" s="157"/>
      <c r="N39" s="86"/>
      <c r="O39" s="155" t="s">
        <v>56</v>
      </c>
      <c r="P39" s="158"/>
      <c r="Q39" s="67"/>
      <c r="R39" s="101" t="s">
        <v>57</v>
      </c>
      <c r="S39" s="86"/>
      <c r="T39" s="155" t="s">
        <v>58</v>
      </c>
      <c r="U39" s="158"/>
      <c r="V39" s="75"/>
    </row>
    <row r="40" spans="2:28" s="76" customFormat="1" ht="12" customHeight="1" x14ac:dyDescent="0.2">
      <c r="B40" s="70"/>
      <c r="C40" s="57"/>
      <c r="D40" s="57"/>
      <c r="E40" s="57"/>
      <c r="F40" s="57"/>
      <c r="G40" s="86"/>
      <c r="H40" s="86"/>
      <c r="I40" s="159" t="s">
        <v>59</v>
      </c>
      <c r="J40" s="160"/>
      <c r="K40" s="86"/>
      <c r="L40" s="159" t="s">
        <v>60</v>
      </c>
      <c r="M40" s="161"/>
      <c r="N40" s="86"/>
      <c r="O40" s="159" t="s">
        <v>61</v>
      </c>
      <c r="P40" s="162"/>
      <c r="Q40" s="67"/>
      <c r="R40" s="102" t="s">
        <v>62</v>
      </c>
      <c r="S40" s="86"/>
      <c r="T40" s="159" t="s">
        <v>63</v>
      </c>
      <c r="U40" s="162"/>
      <c r="V40" s="75"/>
    </row>
    <row r="41" spans="2:28" s="47" customFormat="1" ht="5.25" customHeight="1" x14ac:dyDescent="0.2">
      <c r="B41" s="56"/>
      <c r="C41" s="57"/>
      <c r="D41" s="57"/>
      <c r="E41" s="57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61"/>
    </row>
    <row r="42" spans="2:28" s="76" customFormat="1" ht="3" customHeight="1" x14ac:dyDescent="0.2">
      <c r="B42" s="103"/>
      <c r="C42" s="104" t="s">
        <v>34</v>
      </c>
      <c r="D42" s="105"/>
      <c r="E42" s="104"/>
      <c r="F42" s="105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6"/>
    </row>
    <row r="43" spans="2:28" s="76" customFormat="1" ht="12" x14ac:dyDescent="0.2">
      <c r="C43" s="107" t="s">
        <v>64</v>
      </c>
      <c r="D43" s="107"/>
      <c r="E43" s="107"/>
      <c r="F43" s="107"/>
      <c r="G43" s="108"/>
      <c r="H43" s="108"/>
      <c r="I43" s="108"/>
      <c r="J43" s="108"/>
      <c r="K43" s="108"/>
      <c r="L43" s="108"/>
      <c r="M43" s="109"/>
      <c r="N43" s="108"/>
      <c r="O43" s="108"/>
      <c r="P43" s="109"/>
      <c r="Q43" s="108"/>
      <c r="R43" s="109"/>
      <c r="S43" s="108"/>
      <c r="T43" s="108"/>
      <c r="U43" s="109"/>
      <c r="V43" s="109"/>
    </row>
    <row r="44" spans="2:28" s="76" customFormat="1" ht="12" x14ac:dyDescent="0.2">
      <c r="C44" s="108" t="s">
        <v>65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08"/>
      <c r="O44" s="108"/>
      <c r="P44" s="109"/>
      <c r="Q44" s="108"/>
      <c r="R44" s="109"/>
      <c r="S44" s="108"/>
      <c r="T44" s="108"/>
      <c r="U44" s="109"/>
      <c r="V44" s="109"/>
    </row>
    <row r="45" spans="2:28" ht="13.5" x14ac:dyDescent="0.2">
      <c r="C45" s="110" t="s">
        <v>66</v>
      </c>
      <c r="D45" s="76"/>
      <c r="E45" s="110"/>
      <c r="F45" s="76"/>
      <c r="G45" s="85"/>
      <c r="H45" s="85"/>
      <c r="I45" s="109"/>
      <c r="J45" s="109"/>
      <c r="K45" s="85"/>
      <c r="L45" s="109"/>
      <c r="M45" s="109"/>
      <c r="N45" s="85"/>
      <c r="O45" s="109"/>
      <c r="P45" s="109"/>
      <c r="Q45" s="85"/>
      <c r="R45" s="109"/>
      <c r="S45" s="85"/>
      <c r="T45" s="109"/>
      <c r="U45" s="109"/>
    </row>
    <row r="46" spans="2:28" x14ac:dyDescent="0.2">
      <c r="C46" s="76"/>
      <c r="D46" s="76"/>
      <c r="E46" s="76"/>
      <c r="F46" s="76"/>
      <c r="G46" s="85"/>
      <c r="H46" s="85"/>
      <c r="I46" s="109"/>
      <c r="J46" s="109"/>
      <c r="K46" s="85"/>
      <c r="L46" s="109"/>
      <c r="M46" s="109"/>
      <c r="N46" s="85"/>
      <c r="O46" s="109"/>
      <c r="P46" s="109"/>
      <c r="Q46" s="85"/>
      <c r="R46" s="109"/>
      <c r="S46" s="85"/>
      <c r="T46" s="109"/>
      <c r="U46" s="109"/>
    </row>
    <row r="47" spans="2:28" x14ac:dyDescent="0.2">
      <c r="C47" s="76"/>
      <c r="D47" s="76"/>
      <c r="E47" s="76"/>
      <c r="F47" s="76"/>
      <c r="G47" s="85"/>
      <c r="H47" s="85"/>
      <c r="I47" s="109"/>
      <c r="J47" s="109"/>
      <c r="K47" s="85"/>
      <c r="L47" s="109"/>
      <c r="M47" s="109"/>
      <c r="N47" s="85"/>
      <c r="O47" s="109"/>
      <c r="P47" s="109"/>
      <c r="Q47" s="85"/>
      <c r="R47" s="109"/>
      <c r="S47" s="85"/>
      <c r="T47" s="109"/>
      <c r="U47" s="109"/>
    </row>
  </sheetData>
  <sheetProtection password="CC10" sheet="1" objects="1" scenarios="1" selectLockedCells="1"/>
  <mergeCells count="8">
    <mergeCell ref="I39:J39"/>
    <mergeCell ref="L39:M39"/>
    <mergeCell ref="O39:P39"/>
    <mergeCell ref="T39:U39"/>
    <mergeCell ref="I40:J40"/>
    <mergeCell ref="L40:M40"/>
    <mergeCell ref="O40:P40"/>
    <mergeCell ref="T40:U40"/>
  </mergeCells>
  <phoneticPr fontId="57" type="noConversion"/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Demographics</vt:lpstr>
      <vt:lpstr>Summary</vt:lpstr>
      <vt:lpstr>Fund Lineup</vt:lpstr>
      <vt:lpstr>Demographics!Print_Area</vt:lpstr>
      <vt:lpstr>'Fund Lineup'!Print_Area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Peacock</dc:creator>
  <cp:lastModifiedBy>Jacob Peacock</cp:lastModifiedBy>
  <cp:lastPrinted>2012-08-01T20:45:13Z</cp:lastPrinted>
  <dcterms:created xsi:type="dcterms:W3CDTF">2012-06-06T18:38:33Z</dcterms:created>
  <dcterms:modified xsi:type="dcterms:W3CDTF">2012-08-16T12:55:02Z</dcterms:modified>
</cp:coreProperties>
</file>